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66" activeTab="4"/>
  </bookViews>
  <sheets>
    <sheet name="Summary" sheetId="1" r:id="rId1"/>
    <sheet name="YLAA0180SE" sheetId="2" r:id="rId2"/>
    <sheet name="YLAA0210SE" sheetId="3" r:id="rId3"/>
    <sheet name="YLAA0240SE" sheetId="4" r:id="rId4"/>
    <sheet name="YLAA0285SE" sheetId="5" r:id="rId5"/>
    <sheet name="YLAA0320SE" sheetId="6" r:id="rId6"/>
    <sheet name="YLAA0360SE" sheetId="7" r:id="rId7"/>
    <sheet name="YLAA0400SE" sheetId="8" r:id="rId8"/>
    <sheet name="YLAA0435SE" sheetId="9" r:id="rId9"/>
    <sheet name="YLAA0485SE" sheetId="10" r:id="rId10"/>
    <sheet name="YLAA0195HE" sheetId="11" r:id="rId11"/>
    <sheet name="YLAA0260HE" sheetId="12" r:id="rId12"/>
    <sheet name="YLAA0300HE" sheetId="13" r:id="rId13"/>
    <sheet name="YLAA0350HE" sheetId="14" r:id="rId14"/>
    <sheet name="YLAA0390HE" sheetId="15" r:id="rId15"/>
    <sheet name="YLAA0440HE" sheetId="16" r:id="rId16"/>
    <sheet name="YLAA0455HE" sheetId="17" r:id="rId17"/>
    <sheet name="YLAA0515HE" sheetId="18" r:id="rId18"/>
  </sheets>
  <definedNames>
    <definedName name="_300_eseer_1" localSheetId="6">'YLAA0360SE'!#REF!</definedName>
    <definedName name="_300_eseer_1" localSheetId="7">'YLAA0400SE'!#REF!</definedName>
    <definedName name="_300_eseer_1.038" localSheetId="6">'YLAA0360SE'!#REF!</definedName>
    <definedName name="_300_eseer_1.038" localSheetId="7">'YLAA0400SE'!#REF!</definedName>
    <definedName name="_360_eseer_1.053" localSheetId="6">'YLAA0360SE'!#REF!</definedName>
    <definedName name="_360_eseer_1.053" localSheetId="7">'YLAA0400SE'!#REF!</definedName>
    <definedName name="eseer_2" localSheetId="6">'YLAA0360SE'!#REF!</definedName>
    <definedName name="eseer_2" localSheetId="7">'YLAA0400SE'!#REF!</definedName>
    <definedName name="eseer_3" localSheetId="6">'YLAA0360SE'!#REF!</definedName>
    <definedName name="eseer_3" localSheetId="7">'YLAA0400SE'!#REF!</definedName>
  </definedNames>
  <calcPr fullCalcOnLoad="1"/>
</workbook>
</file>

<file path=xl/sharedStrings.xml><?xml version="1.0" encoding="utf-8"?>
<sst xmlns="http://schemas.openxmlformats.org/spreadsheetml/2006/main" count="1142" uniqueCount="25">
  <si>
    <t>ESEER</t>
  </si>
  <si>
    <t>Part load EER</t>
  </si>
  <si>
    <t>Full Load</t>
  </si>
  <si>
    <t>Stage 2</t>
  </si>
  <si>
    <t>Stage 3</t>
  </si>
  <si>
    <t>Stage 4</t>
  </si>
  <si>
    <t>Stage 5</t>
  </si>
  <si>
    <t>Stage 6</t>
  </si>
  <si>
    <t>Ambient Temp.</t>
  </si>
  <si>
    <t>Raw Data</t>
  </si>
  <si>
    <t>Formatted Data</t>
  </si>
  <si>
    <t>Efficiency Level</t>
  </si>
  <si>
    <t>Model</t>
  </si>
  <si>
    <t>SE</t>
  </si>
  <si>
    <t>Standard Unit</t>
  </si>
  <si>
    <t>LS Unit</t>
  </si>
  <si>
    <t>HE</t>
  </si>
  <si>
    <t>Cooling Capacity (kW)</t>
  </si>
  <si>
    <t>Power Input (kW)</t>
  </si>
  <si>
    <t>YLAA0195HE</t>
  </si>
  <si>
    <t>YLAA0180SE</t>
  </si>
  <si>
    <t>YLAA0210SE</t>
  </si>
  <si>
    <t>YLAA0240SE</t>
  </si>
  <si>
    <t>Stage5</t>
  </si>
  <si>
    <t>Back to Summary Page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</si>
</sst>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\ &quot;F&quot;_);\(#,##0\ &quot;F&quot;\)"/>
    <numFmt numFmtId="197" formatCode="#,##0\ &quot;F&quot;_);[Red]\(#,##0\ &quot;F&quot;\)"/>
    <numFmt numFmtId="198" formatCode="#,##0.00\ &quot;F&quot;_);\(#,##0.00\ &quot;F&quot;\)"/>
    <numFmt numFmtId="199" formatCode="#,##0.00\ &quot;F&quot;_);[Red]\(#,##0.00\ &quot;F&quot;\)"/>
    <numFmt numFmtId="200" formatCode="_ * #,##0_)\ &quot;F&quot;_ ;_ * \(#,##0\)\ &quot;F&quot;_ ;_ * &quot;-&quot;_)\ &quot;F&quot;_ ;_ @_ "/>
    <numFmt numFmtId="201" formatCode="_ * #,##0_)\ _F_ ;_ * \(#,##0\)\ _F_ ;_ * &quot;-&quot;_)\ _F_ ;_ @_ "/>
    <numFmt numFmtId="202" formatCode="_ * #,##0.00_)\ &quot;F&quot;_ ;_ * \(#,##0.00\)\ &quot;F&quot;_ ;_ * &quot;-&quot;??_)\ &quot;F&quot;_ ;_ @_ "/>
    <numFmt numFmtId="203" formatCode="_ * #,##0.00_)\ _F_ ;_ * \(#,##0.00\)\ _F_ ;_ * &quot;-&quot;??_)\ _F_ ;_ @_ "/>
    <numFmt numFmtId="204" formatCode="0.000"/>
    <numFmt numFmtId="205" formatCode="0.0"/>
    <numFmt numFmtId="206" formatCode="0.00000"/>
    <numFmt numFmtId="207" formatCode="0.0000"/>
    <numFmt numFmtId="208" formatCode="&quot;Vrai&quot;;&quot;Vrai&quot;;&quot;Faux&quot;"/>
    <numFmt numFmtId="209" formatCode="&quot;Actif&quot;;&quot;Actif&quot;;&quot;Inactif&quot;"/>
    <numFmt numFmtId="210" formatCode="0.00000000"/>
    <numFmt numFmtId="211" formatCode="0.000000000"/>
    <numFmt numFmtId="212" formatCode="0.0000000000"/>
    <numFmt numFmtId="213" formatCode="0.0000000"/>
    <numFmt numFmtId="214" formatCode="0.000000"/>
    <numFmt numFmtId="215" formatCode="0.0%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\ \º\C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9" fontId="0" fillId="0" borderId="1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9" fontId="0" fillId="0" borderId="11" xfId="0" applyNumberFormat="1" applyFont="1" applyFill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/>
    </xf>
    <xf numFmtId="9" fontId="0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42" applyBorder="1" applyAlignment="1" applyProtection="1">
      <alignment/>
      <protection/>
    </xf>
    <xf numFmtId="0" fontId="2" fillId="0" borderId="34" xfId="42" applyBorder="1" applyAlignment="1" applyProtection="1">
      <alignment/>
      <protection/>
    </xf>
    <xf numFmtId="0" fontId="2" fillId="0" borderId="0" xfId="42" applyAlignment="1" applyProtection="1">
      <alignment/>
      <protection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220" fontId="0" fillId="0" borderId="38" xfId="0" applyNumberFormat="1" applyFont="1" applyFill="1" applyBorder="1" applyAlignment="1">
      <alignment horizontal="center" vertical="center"/>
    </xf>
    <xf numFmtId="220" fontId="0" fillId="0" borderId="39" xfId="0" applyNumberFormat="1" applyFont="1" applyFill="1" applyBorder="1" applyAlignment="1">
      <alignment horizontal="center" vertical="center"/>
    </xf>
    <xf numFmtId="220" fontId="0" fillId="0" borderId="4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2" fontId="0" fillId="0" borderId="43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2" fontId="0" fillId="0" borderId="43" xfId="0" applyNumberFormat="1" applyFill="1" applyBorder="1" applyAlignment="1">
      <alignment horizontal="center" vertical="center"/>
    </xf>
    <xf numFmtId="2" fontId="0" fillId="0" borderId="44" xfId="0" applyNumberForma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2"/>
  <sheetViews>
    <sheetView showGridLines="0" zoomScalePageLayoutView="0" workbookViewId="0" topLeftCell="A1">
      <selection activeCell="E36" sqref="E36"/>
    </sheetView>
  </sheetViews>
  <sheetFormatPr defaultColWidth="9.140625" defaultRowHeight="12.75"/>
  <cols>
    <col min="2" max="2" width="15.421875" style="0" bestFit="1" customWidth="1"/>
    <col min="3" max="3" width="12.421875" style="0" bestFit="1" customWidth="1"/>
    <col min="4" max="5" width="13.57421875" style="39" customWidth="1"/>
  </cols>
  <sheetData>
    <row r="3" ht="13.5" thickBot="1"/>
    <row r="4" spans="4:5" ht="13.5" thickBot="1">
      <c r="D4" s="55" t="s">
        <v>0</v>
      </c>
      <c r="E4" s="56"/>
    </row>
    <row r="5" spans="2:7" ht="13.5" thickBot="1">
      <c r="B5" s="40" t="s">
        <v>11</v>
      </c>
      <c r="C5" s="41" t="s">
        <v>12</v>
      </c>
      <c r="D5" s="40" t="s">
        <v>14</v>
      </c>
      <c r="E5" s="42" t="s">
        <v>15</v>
      </c>
      <c r="F5" s="38"/>
      <c r="G5" s="39"/>
    </row>
    <row r="6" spans="2:7" ht="12.75">
      <c r="B6" s="59" t="s">
        <v>13</v>
      </c>
      <c r="C6" s="52" t="s">
        <v>20</v>
      </c>
      <c r="D6" s="45">
        <f>YLAA0180SE!D28</f>
        <v>3.951181870489048</v>
      </c>
      <c r="E6" s="43">
        <f>YLAA0180SE!M28</f>
        <v>3.8752058352448593</v>
      </c>
      <c r="F6" s="38"/>
      <c r="G6" s="39"/>
    </row>
    <row r="7" spans="2:7" ht="12.75">
      <c r="B7" s="60"/>
      <c r="C7" s="52" t="s">
        <v>21</v>
      </c>
      <c r="D7" s="45">
        <f>YLAA0210SE!D28</f>
        <v>3.422118661460381</v>
      </c>
      <c r="E7" s="43">
        <f>YLAA0210SE!M28</f>
        <v>3.336496709969472</v>
      </c>
      <c r="F7" s="38"/>
      <c r="G7" s="39"/>
    </row>
    <row r="8" spans="2:7" ht="12.75">
      <c r="B8" s="60"/>
      <c r="C8" s="52" t="s">
        <v>22</v>
      </c>
      <c r="D8" s="45">
        <f>YLAA0240SE!D28</f>
        <v>3.6512208369611843</v>
      </c>
      <c r="E8" s="43">
        <f>YLAA0240SE!M28</f>
        <v>3.6738710497608458</v>
      </c>
      <c r="F8" s="38"/>
      <c r="G8" s="39"/>
    </row>
    <row r="9" spans="2:5" ht="12.75">
      <c r="B9" s="60"/>
      <c r="C9" s="52" t="str">
        <f>YLAA0285SE!B16</f>
        <v>YLAA0285SE</v>
      </c>
      <c r="D9" s="45">
        <f>YLAA0285SE!D28</f>
        <v>4.090189508689634</v>
      </c>
      <c r="E9" s="43">
        <f>YLAA0285SE!M28</f>
        <v>4.010520342756459</v>
      </c>
    </row>
    <row r="10" spans="2:5" ht="12.75">
      <c r="B10" s="60"/>
      <c r="C10" s="52" t="str">
        <f>YLAA0320SE!B16</f>
        <v>YLAA0320SE</v>
      </c>
      <c r="D10" s="45">
        <f>YLAA0320SE!D28</f>
        <v>3.9702923537295005</v>
      </c>
      <c r="E10" s="43">
        <f>YLAA0320SE!M28</f>
        <v>3.8853319117307765</v>
      </c>
    </row>
    <row r="11" spans="2:5" ht="12.75">
      <c r="B11" s="60"/>
      <c r="C11" s="52" t="str">
        <f>YLAA0360SE!B16</f>
        <v>YLAA0360SE</v>
      </c>
      <c r="D11" s="45">
        <f>YLAA0360SE!D28</f>
        <v>3.943798629543168</v>
      </c>
      <c r="E11" s="43">
        <f>YLAA0360SE!M28</f>
        <v>3.958557860897572</v>
      </c>
    </row>
    <row r="12" spans="2:5" ht="12.75">
      <c r="B12" s="60"/>
      <c r="C12" s="52" t="str">
        <f>YLAA0400SE!B16</f>
        <v>YLAA0400SE</v>
      </c>
      <c r="D12" s="45">
        <f>YLAA0400SE!D28</f>
        <v>3.787226123632254</v>
      </c>
      <c r="E12" s="43">
        <f>YLAA0400SE!M28</f>
        <v>3.7860628941237846</v>
      </c>
    </row>
    <row r="13" spans="2:5" ht="12.75">
      <c r="B13" s="60"/>
      <c r="C13" s="52" t="str">
        <f>YLAA0435SE!B16</f>
        <v>YLAA0435SE</v>
      </c>
      <c r="D13" s="45">
        <f>YLAA0435SE!D28</f>
        <v>3.919464652139565</v>
      </c>
      <c r="E13" s="43">
        <f>YLAA0435SE!M28</f>
        <v>3.8866933259683374</v>
      </c>
    </row>
    <row r="14" spans="2:5" ht="13.5" thickBot="1">
      <c r="B14" s="61"/>
      <c r="C14" s="53" t="str">
        <f>YLAA0485SE!B16</f>
        <v>YLAA0485SE</v>
      </c>
      <c r="D14" s="46">
        <f>YLAA0485SE!D28</f>
        <v>3.826630112861592</v>
      </c>
      <c r="E14" s="44">
        <f>YLAA0485SE!M28</f>
        <v>3.7964019248753145</v>
      </c>
    </row>
    <row r="15" spans="2:5" ht="12.75">
      <c r="B15" s="51"/>
      <c r="C15" s="52" t="s">
        <v>19</v>
      </c>
      <c r="D15" s="45">
        <f>YLAA0195HE!D28</f>
        <v>4.387928381352692</v>
      </c>
      <c r="E15" s="43">
        <f>YLAA0195HE!M28</f>
        <v>4.264106538999682</v>
      </c>
    </row>
    <row r="16" spans="2:5" ht="12.75">
      <c r="B16" s="57" t="s">
        <v>16</v>
      </c>
      <c r="C16" s="52" t="str">
        <f>YLAA0260HE!B16</f>
        <v>YLAA0260HE</v>
      </c>
      <c r="D16" s="45">
        <f>YLAA0260HE!D28</f>
        <v>4.717621903816738</v>
      </c>
      <c r="E16" s="43">
        <f>YLAA0260HE!M28</f>
        <v>4.594934108990634</v>
      </c>
    </row>
    <row r="17" spans="2:5" ht="12.75">
      <c r="B17" s="57"/>
      <c r="C17" s="52" t="str">
        <f>YLAA0300HE!B16</f>
        <v>YLAA0300HE</v>
      </c>
      <c r="D17" s="45">
        <f>YLAA0300HE!D28</f>
        <v>4.138392412367002</v>
      </c>
      <c r="E17" s="43">
        <f>YLAA0300HE!M28</f>
        <v>4.219260892240608</v>
      </c>
    </row>
    <row r="18" spans="2:5" ht="12.75">
      <c r="B18" s="57"/>
      <c r="C18" s="52" t="str">
        <f>YLAA0350HE!B16</f>
        <v>YLAA0350HE</v>
      </c>
      <c r="D18" s="45">
        <f>YLAA0350HE!D28</f>
        <v>3.987516242979744</v>
      </c>
      <c r="E18" s="43">
        <f>YLAA0350HE!M28</f>
        <v>4.011638424743085</v>
      </c>
    </row>
    <row r="19" spans="2:5" ht="12.75">
      <c r="B19" s="57"/>
      <c r="C19" s="52" t="str">
        <f>YLAA0390HE!B16</f>
        <v>YLAA0390HE</v>
      </c>
      <c r="D19" s="45">
        <f>YLAA0390HE!D28</f>
        <v>4.145724521476752</v>
      </c>
      <c r="E19" s="43">
        <f>YLAA0390HE!M28</f>
        <v>4.215248209114807</v>
      </c>
    </row>
    <row r="20" spans="2:5" ht="12.75">
      <c r="B20" s="57"/>
      <c r="C20" s="52" t="str">
        <f>YLAA0440HE!B16</f>
        <v>YLAA0440HE</v>
      </c>
      <c r="D20" s="45">
        <f>YLAA0440HE!D28</f>
        <v>4.142242521398515</v>
      </c>
      <c r="E20" s="43">
        <f>YLAA0440HE!M28</f>
        <v>4.193734568248155</v>
      </c>
    </row>
    <row r="21" spans="2:5" ht="12.75">
      <c r="B21" s="57"/>
      <c r="C21" s="52" t="str">
        <f>YLAA0455HE!B16</f>
        <v>YLAA0455HE</v>
      </c>
      <c r="D21" s="45">
        <f>YLAA0455HE!D28</f>
        <v>4.165573036896942</v>
      </c>
      <c r="E21" s="43">
        <f>YLAA0455HE!M28</f>
        <v>4.2158404777977605</v>
      </c>
    </row>
    <row r="22" spans="2:5" ht="13.5" thickBot="1">
      <c r="B22" s="58"/>
      <c r="C22" s="53" t="str">
        <f>YLAA0515HE!B16</f>
        <v>YLAA0515HE</v>
      </c>
      <c r="D22" s="46">
        <f>YLAA0515HE!D28</f>
        <v>4.331885091577918</v>
      </c>
      <c r="E22" s="44">
        <f>YLAA0515HE!M28</f>
        <v>4.373447827136195</v>
      </c>
    </row>
  </sheetData>
  <sheetProtection/>
  <mergeCells count="3">
    <mergeCell ref="D4:E4"/>
    <mergeCell ref="B16:B22"/>
    <mergeCell ref="B6:B14"/>
  </mergeCells>
  <hyperlinks>
    <hyperlink ref="C6" location="YLAA0180SE!A1" display="YLAA0180SE"/>
    <hyperlink ref="C7" location="YLAA0210SE!A1" display="YLAA0210SE"/>
    <hyperlink ref="C8" location="YLAA0240SE!A1" display="YLAA0240SE"/>
    <hyperlink ref="C9" location="YLAA0285SE!A1" display="YLAA0285SE!A1"/>
    <hyperlink ref="C10" location="YLAA0320SE!A1" display="YLAA0320SE!A1"/>
    <hyperlink ref="C11" location="YLAA0360SE!A1" display="YLAA0360SE!A1"/>
    <hyperlink ref="C12" location="YLAA0400SE!A1" display="YLAA0400SE!A1"/>
    <hyperlink ref="C13" location="YLAA0435SE!A1" display="YLAA0435SE!A1"/>
    <hyperlink ref="C14" location="YLAA0485SE!A1" display="YLAA0485SE!A1"/>
    <hyperlink ref="C15" location="YLAA0195HE!A1" display="YLAA0195HE"/>
    <hyperlink ref="C16" location="YLAA0260HE!A1" display="YLAA0260HE!A1"/>
    <hyperlink ref="C17" location="YLAA0300HE!A1" display="YLAA0300HE!A1"/>
    <hyperlink ref="C18" location="YLAA0350HE!A1" display="YLAA0350HE!A1"/>
    <hyperlink ref="C19" location="YLAA0390HE!A1" display="YLAA0390HE!A1"/>
    <hyperlink ref="C20" location="YLAA0440HE!A1" display="YLAA0440HE!A1"/>
    <hyperlink ref="C21" location="YLAA0455HE!A1" display="YLAA0455HE!A1"/>
    <hyperlink ref="C22" location="YLAA0515HE!A1" display="YLAA0515HE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16">
      <selection activeCell="A33" sqref="A33"/>
    </sheetView>
  </sheetViews>
  <sheetFormatPr defaultColWidth="9.140625" defaultRowHeight="12.75"/>
  <cols>
    <col min="2" max="2" width="15.00390625" style="0" bestFit="1" customWidth="1"/>
    <col min="3" max="3" width="19.8515625" style="0" bestFit="1" customWidth="1"/>
    <col min="4" max="4" width="11.00390625" style="0" bestFit="1" customWidth="1"/>
    <col min="5" max="8" width="8.8515625" style="0" bestFit="1" customWidth="1"/>
    <col min="11" max="11" width="15.00390625" style="5" bestFit="1" customWidth="1"/>
    <col min="12" max="12" width="19.8515625" style="5" bestFit="1" customWidth="1"/>
    <col min="13" max="13" width="11.00390625" style="5" bestFit="1" customWidth="1"/>
    <col min="14" max="17" width="8.8515625" style="5" bestFit="1" customWidth="1"/>
    <col min="18" max="18" width="9.140625" style="5" customWidth="1"/>
  </cols>
  <sheetData>
    <row r="1" spans="1:14" ht="12.75" hidden="1">
      <c r="A1" s="1"/>
      <c r="B1" s="1"/>
      <c r="C1" s="1"/>
      <c r="D1" s="1"/>
      <c r="E1" s="1"/>
      <c r="K1" s="2"/>
      <c r="L1" s="2"/>
      <c r="M1" s="2"/>
      <c r="N1" s="2"/>
    </row>
    <row r="2" spans="1:17" ht="13.5" hidden="1" thickBot="1">
      <c r="A2" s="1"/>
      <c r="B2" s="62" t="s">
        <v>9</v>
      </c>
      <c r="C2" s="62"/>
      <c r="D2" s="62"/>
      <c r="E2" s="62"/>
      <c r="F2" s="62"/>
      <c r="G2" s="62"/>
      <c r="H2" s="62"/>
      <c r="K2" s="82" t="s">
        <v>9</v>
      </c>
      <c r="L2" s="82"/>
      <c r="M2" s="82"/>
      <c r="N2" s="82"/>
      <c r="O2" s="82"/>
      <c r="P2" s="82"/>
      <c r="Q2" s="82"/>
    </row>
    <row r="3" spans="1:18" s="5" customFormat="1" ht="12.75" hidden="1">
      <c r="A3" s="2"/>
      <c r="B3" s="20" t="s">
        <v>8</v>
      </c>
      <c r="C3" s="7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8" t="s">
        <v>7</v>
      </c>
      <c r="K3" s="20" t="s">
        <v>8</v>
      </c>
      <c r="L3" s="7"/>
      <c r="M3" s="7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8" t="s">
        <v>7</v>
      </c>
    </row>
    <row r="4" spans="1:18" s="5" customFormat="1" ht="12.75" hidden="1">
      <c r="A4" s="2"/>
      <c r="B4" s="63">
        <v>35</v>
      </c>
      <c r="C4" s="9" t="s">
        <v>17</v>
      </c>
      <c r="D4" s="10">
        <v>466.3</v>
      </c>
      <c r="E4" s="10">
        <v>397.9</v>
      </c>
      <c r="F4" s="10">
        <v>328.6</v>
      </c>
      <c r="G4" s="10">
        <v>241.9</v>
      </c>
      <c r="H4" s="10">
        <v>159.2</v>
      </c>
      <c r="I4" s="11">
        <v>76.9</v>
      </c>
      <c r="K4" s="63">
        <v>35</v>
      </c>
      <c r="L4" s="9" t="s">
        <v>17</v>
      </c>
      <c r="M4" s="10">
        <v>452.2</v>
      </c>
      <c r="N4" s="10">
        <v>388</v>
      </c>
      <c r="O4" s="10">
        <v>322.5</v>
      </c>
      <c r="P4" s="10">
        <v>237.9</v>
      </c>
      <c r="Q4" s="10">
        <v>157.9</v>
      </c>
      <c r="R4" s="11">
        <v>70.4</v>
      </c>
    </row>
    <row r="5" spans="1:18" s="5" customFormat="1" ht="12.75" hidden="1">
      <c r="A5" s="2"/>
      <c r="B5" s="64"/>
      <c r="C5" s="9" t="s">
        <v>18</v>
      </c>
      <c r="D5" s="10">
        <v>181.4396887159533</v>
      </c>
      <c r="E5" s="10">
        <v>146.28676470588235</v>
      </c>
      <c r="F5" s="10">
        <v>111.01351351351352</v>
      </c>
      <c r="G5" s="10">
        <v>81.72297297297298</v>
      </c>
      <c r="H5" s="10">
        <v>52.715231788079464</v>
      </c>
      <c r="I5" s="11">
        <v>27.76173285198556</v>
      </c>
      <c r="K5" s="64"/>
      <c r="L5" s="9" t="s">
        <v>18</v>
      </c>
      <c r="M5" s="10">
        <v>186.091</v>
      </c>
      <c r="N5" s="10">
        <v>148.659</v>
      </c>
      <c r="O5" s="10">
        <v>111.207</v>
      </c>
      <c r="P5" s="10">
        <v>81.4726</v>
      </c>
      <c r="Q5" s="10">
        <v>51.7705</v>
      </c>
      <c r="R5" s="11">
        <v>27.8261</v>
      </c>
    </row>
    <row r="6" spans="1:18" s="5" customFormat="1" ht="12.75" hidden="1">
      <c r="A6" s="2"/>
      <c r="B6" s="63">
        <v>30</v>
      </c>
      <c r="C6" s="9" t="s">
        <v>17</v>
      </c>
      <c r="D6" s="10">
        <v>496.5</v>
      </c>
      <c r="E6" s="10">
        <v>423.9</v>
      </c>
      <c r="F6" s="10">
        <v>350.7</v>
      </c>
      <c r="G6" s="10">
        <v>257.8</v>
      </c>
      <c r="H6" s="10">
        <v>169.1</v>
      </c>
      <c r="I6" s="11">
        <v>80.3</v>
      </c>
      <c r="K6" s="63">
        <v>30</v>
      </c>
      <c r="L6" s="9" t="s">
        <v>17</v>
      </c>
      <c r="M6" s="10">
        <v>483.6</v>
      </c>
      <c r="N6" s="10">
        <v>414.5</v>
      </c>
      <c r="O6" s="10">
        <v>344.6</v>
      </c>
      <c r="P6" s="10">
        <v>253.8</v>
      </c>
      <c r="Q6" s="10">
        <v>167.2</v>
      </c>
      <c r="R6" s="11">
        <v>79.6</v>
      </c>
    </row>
    <row r="7" spans="1:18" s="5" customFormat="1" ht="12.75" hidden="1">
      <c r="A7" s="2"/>
      <c r="B7" s="64"/>
      <c r="C7" s="9" t="s">
        <v>18</v>
      </c>
      <c r="D7" s="10">
        <v>166.0535117056856</v>
      </c>
      <c r="E7" s="10">
        <v>133.7223974763407</v>
      </c>
      <c r="F7" s="10">
        <v>101.94767441860465</v>
      </c>
      <c r="G7" s="10">
        <v>74.94186046511628</v>
      </c>
      <c r="H7" s="12">
        <v>48.45272206303724</v>
      </c>
      <c r="I7" s="13">
        <v>25.251572327044023</v>
      </c>
      <c r="K7" s="64"/>
      <c r="L7" s="9" t="s">
        <v>18</v>
      </c>
      <c r="M7" s="10">
        <v>170.282</v>
      </c>
      <c r="N7" s="10">
        <v>135.902</v>
      </c>
      <c r="O7" s="10">
        <v>101.953</v>
      </c>
      <c r="P7" s="10">
        <v>74.4282</v>
      </c>
      <c r="Q7" s="12">
        <v>47.5</v>
      </c>
      <c r="R7" s="13">
        <v>25.8442</v>
      </c>
    </row>
    <row r="8" spans="1:18" s="5" customFormat="1" ht="12.75" hidden="1">
      <c r="A8" s="2"/>
      <c r="B8" s="63">
        <v>25</v>
      </c>
      <c r="C8" s="9" t="s">
        <v>17</v>
      </c>
      <c r="D8" s="10">
        <v>525.7</v>
      </c>
      <c r="E8" s="10">
        <v>448.5</v>
      </c>
      <c r="F8" s="10">
        <v>371.1</v>
      </c>
      <c r="G8" s="10">
        <v>272.9</v>
      </c>
      <c r="H8" s="10">
        <v>178.6</v>
      </c>
      <c r="I8" s="11">
        <v>81.6</v>
      </c>
      <c r="K8" s="63">
        <v>25</v>
      </c>
      <c r="L8" s="9" t="s">
        <v>17</v>
      </c>
      <c r="M8" s="10">
        <v>512.7</v>
      </c>
      <c r="N8" s="10">
        <v>439.2</v>
      </c>
      <c r="O8" s="10">
        <v>365.5</v>
      </c>
      <c r="P8" s="10">
        <v>269.2</v>
      </c>
      <c r="Q8" s="10">
        <v>176.7</v>
      </c>
      <c r="R8" s="11">
        <v>82.8</v>
      </c>
    </row>
    <row r="9" spans="1:18" s="5" customFormat="1" ht="12.75" hidden="1">
      <c r="A9" s="2"/>
      <c r="B9" s="64"/>
      <c r="C9" s="9" t="s">
        <v>18</v>
      </c>
      <c r="D9" s="10">
        <v>151.4985590778098</v>
      </c>
      <c r="E9" s="10">
        <v>122.54098360655738</v>
      </c>
      <c r="F9" s="10">
        <v>93.71212121212122</v>
      </c>
      <c r="G9" s="10">
        <v>69.0886075949367</v>
      </c>
      <c r="H9" s="12">
        <v>44.76190476190476</v>
      </c>
      <c r="I9" s="13">
        <v>22.79329608938547</v>
      </c>
      <c r="K9" s="64"/>
      <c r="L9" s="9" t="s">
        <v>18</v>
      </c>
      <c r="M9" s="10">
        <v>155.364</v>
      </c>
      <c r="N9" s="10">
        <v>124.419</v>
      </c>
      <c r="O9" s="10">
        <v>93.4783</v>
      </c>
      <c r="P9" s="10">
        <v>68.3249</v>
      </c>
      <c r="Q9" s="12">
        <v>43.6296</v>
      </c>
      <c r="R9" s="13">
        <v>23.4561</v>
      </c>
    </row>
    <row r="10" spans="1:18" s="5" customFormat="1" ht="12.75" hidden="1">
      <c r="A10" s="2"/>
      <c r="B10" s="63">
        <v>20</v>
      </c>
      <c r="C10" s="9" t="s">
        <v>17</v>
      </c>
      <c r="D10" s="10">
        <v>553.3</v>
      </c>
      <c r="E10" s="10">
        <v>471.7</v>
      </c>
      <c r="F10" s="10">
        <v>390.1</v>
      </c>
      <c r="G10" s="10">
        <v>287.3</v>
      </c>
      <c r="H10" s="10">
        <v>187.9</v>
      </c>
      <c r="I10" s="11">
        <v>86.1</v>
      </c>
      <c r="K10" s="63">
        <v>20</v>
      </c>
      <c r="L10" s="9" t="s">
        <v>17</v>
      </c>
      <c r="M10" s="10">
        <v>540.8</v>
      </c>
      <c r="N10" s="10">
        <v>462.7</v>
      </c>
      <c r="O10" s="10">
        <v>384.7</v>
      </c>
      <c r="P10" s="10">
        <v>283.6</v>
      </c>
      <c r="Q10" s="10">
        <v>186</v>
      </c>
      <c r="R10" s="11">
        <v>84.3</v>
      </c>
    </row>
    <row r="11" spans="1:18" s="5" customFormat="1" ht="13.5" hidden="1" thickBot="1">
      <c r="A11" s="2"/>
      <c r="B11" s="65"/>
      <c r="C11" s="16" t="s">
        <v>18</v>
      </c>
      <c r="D11" s="17">
        <v>139.02010050251255</v>
      </c>
      <c r="E11" s="17">
        <v>112.57756563245822</v>
      </c>
      <c r="F11" s="17">
        <v>86.49667405764967</v>
      </c>
      <c r="G11" s="17">
        <v>63.84444444444445</v>
      </c>
      <c r="H11" s="18">
        <v>41.47902869757174</v>
      </c>
      <c r="I11" s="19">
        <v>20.948905109489047</v>
      </c>
      <c r="K11" s="65"/>
      <c r="L11" s="16" t="s">
        <v>18</v>
      </c>
      <c r="M11" s="17">
        <v>141.942</v>
      </c>
      <c r="N11" s="17">
        <v>113.966</v>
      </c>
      <c r="O11" s="17">
        <v>86.0626</v>
      </c>
      <c r="P11" s="17">
        <v>63.0222</v>
      </c>
      <c r="Q11" s="18">
        <v>40.3471</v>
      </c>
      <c r="R11" s="19">
        <v>21.2343</v>
      </c>
    </row>
    <row r="12" spans="1:17" s="5" customFormat="1" ht="12.75" hidden="1">
      <c r="A12" s="2"/>
      <c r="B12" s="66" t="s">
        <v>1</v>
      </c>
      <c r="C12" s="67"/>
      <c r="D12" s="14">
        <v>1</v>
      </c>
      <c r="E12" s="14">
        <v>0.75</v>
      </c>
      <c r="F12" s="14">
        <v>0.5</v>
      </c>
      <c r="G12" s="14">
        <v>0.25</v>
      </c>
      <c r="H12" s="23"/>
      <c r="K12" s="66" t="s">
        <v>1</v>
      </c>
      <c r="L12" s="67"/>
      <c r="M12" s="14">
        <v>1</v>
      </c>
      <c r="N12" s="14">
        <v>0.75</v>
      </c>
      <c r="O12" s="14">
        <v>0.5</v>
      </c>
      <c r="P12" s="14">
        <v>0.25</v>
      </c>
      <c r="Q12" s="23"/>
    </row>
    <row r="13" spans="1:17" s="5" customFormat="1" ht="13.5" hidden="1" thickBot="1">
      <c r="A13" s="2"/>
      <c r="B13" s="68"/>
      <c r="C13" s="69"/>
      <c r="D13" s="15">
        <v>2.57</v>
      </c>
      <c r="E13" s="15">
        <v>3.44</v>
      </c>
      <c r="F13" s="15">
        <v>3.9628281434953685</v>
      </c>
      <c r="G13" s="15">
        <v>4.302480756645614</v>
      </c>
      <c r="H13" s="24"/>
      <c r="K13" s="68"/>
      <c r="L13" s="69"/>
      <c r="M13" s="15">
        <v>2.429993927702038</v>
      </c>
      <c r="N13" s="15">
        <v>3.381325398232533</v>
      </c>
      <c r="O13" s="15">
        <v>3.9793569700100533</v>
      </c>
      <c r="P13" s="15">
        <v>4.244036382275635</v>
      </c>
      <c r="Q13" s="24"/>
    </row>
    <row r="14" spans="1:17" ht="12.75" hidden="1">
      <c r="A14" s="1"/>
      <c r="B14" s="1"/>
      <c r="C14" s="1"/>
      <c r="D14" s="3"/>
      <c r="E14" s="3"/>
      <c r="F14" s="4"/>
      <c r="G14" s="4"/>
      <c r="H14" s="4"/>
      <c r="K14" s="2"/>
      <c r="L14" s="2"/>
      <c r="M14" s="35"/>
      <c r="N14" s="35"/>
      <c r="O14" s="36"/>
      <c r="P14" s="36"/>
      <c r="Q14" s="36"/>
    </row>
    <row r="15" spans="1:17" ht="12.75" hidden="1">
      <c r="A15" s="1"/>
      <c r="B15" s="70" t="s">
        <v>10</v>
      </c>
      <c r="C15" s="70"/>
      <c r="D15" s="70"/>
      <c r="E15" s="70"/>
      <c r="F15" s="70"/>
      <c r="G15" s="70"/>
      <c r="H15" s="70"/>
      <c r="K15" s="83" t="s">
        <v>10</v>
      </c>
      <c r="L15" s="83"/>
      <c r="M15" s="83"/>
      <c r="N15" s="83"/>
      <c r="O15" s="83"/>
      <c r="P15" s="83"/>
      <c r="Q15" s="83"/>
    </row>
    <row r="16" spans="1:17" ht="16.5" thickBot="1">
      <c r="A16" s="1"/>
      <c r="B16" s="71" t="str">
        <f ca="1">MID(CELL("filename",A1),FIND("]",CELL("filename",A1))+1,255)</f>
        <v>YLAA0485SE</v>
      </c>
      <c r="C16" s="71"/>
      <c r="D16" s="71"/>
      <c r="E16" s="71"/>
      <c r="F16" s="71"/>
      <c r="G16" s="71"/>
      <c r="H16" s="71"/>
      <c r="K16" s="84" t="str">
        <f ca="1">MID(CELL("filename",J1),FIND("]",CELL("filename",J1))+1,255)&amp;"-LS"</f>
        <v>YLAA0485SE-LS</v>
      </c>
      <c r="L16" s="84"/>
      <c r="M16" s="84"/>
      <c r="N16" s="84"/>
      <c r="O16" s="84"/>
      <c r="P16" s="84"/>
      <c r="Q16" s="84"/>
    </row>
    <row r="17" spans="1:18" ht="12.75">
      <c r="A17" s="1"/>
      <c r="B17" s="6" t="s">
        <v>8</v>
      </c>
      <c r="C17" s="7"/>
      <c r="D17" s="21" t="s">
        <v>2</v>
      </c>
      <c r="E17" s="21" t="s">
        <v>3</v>
      </c>
      <c r="F17" s="21" t="s">
        <v>4</v>
      </c>
      <c r="G17" s="21" t="s">
        <v>5</v>
      </c>
      <c r="H17" s="21" t="s">
        <v>6</v>
      </c>
      <c r="I17" s="22" t="s">
        <v>7</v>
      </c>
      <c r="K17" s="6" t="s">
        <v>8</v>
      </c>
      <c r="L17" s="7"/>
      <c r="M17" s="21" t="s">
        <v>2</v>
      </c>
      <c r="N17" s="21" t="s">
        <v>3</v>
      </c>
      <c r="O17" s="21" t="s">
        <v>4</v>
      </c>
      <c r="P17" s="21" t="s">
        <v>5</v>
      </c>
      <c r="Q17" s="21" t="s">
        <v>6</v>
      </c>
      <c r="R17" s="22" t="s">
        <v>7</v>
      </c>
    </row>
    <row r="18" spans="1:18" ht="12.75">
      <c r="A18" s="1"/>
      <c r="B18" s="63">
        <v>35</v>
      </c>
      <c r="C18" s="9" t="s">
        <v>17</v>
      </c>
      <c r="D18" s="10">
        <f aca="true" t="shared" si="0" ref="D18:I25">ROUND(D4,3-(1+INT(LOG10(ABS(D4)))))</f>
        <v>466</v>
      </c>
      <c r="E18" s="10">
        <f t="shared" si="0"/>
        <v>398</v>
      </c>
      <c r="F18" s="10">
        <f t="shared" si="0"/>
        <v>329</v>
      </c>
      <c r="G18" s="10">
        <f t="shared" si="0"/>
        <v>242</v>
      </c>
      <c r="H18" s="10">
        <f t="shared" si="0"/>
        <v>159</v>
      </c>
      <c r="I18" s="11">
        <f t="shared" si="0"/>
        <v>76.9</v>
      </c>
      <c r="K18" s="63">
        <v>35</v>
      </c>
      <c r="L18" s="9" t="s">
        <v>17</v>
      </c>
      <c r="M18" s="10">
        <f aca="true" t="shared" si="1" ref="M18:R18">ROUND(M4,3-(1+INT(LOG10(ABS(M4)))))</f>
        <v>452</v>
      </c>
      <c r="N18" s="10">
        <f t="shared" si="1"/>
        <v>388</v>
      </c>
      <c r="O18" s="10">
        <f t="shared" si="1"/>
        <v>323</v>
      </c>
      <c r="P18" s="10">
        <f t="shared" si="1"/>
        <v>238</v>
      </c>
      <c r="Q18" s="10">
        <f t="shared" si="1"/>
        <v>158</v>
      </c>
      <c r="R18" s="11">
        <f t="shared" si="1"/>
        <v>70.4</v>
      </c>
    </row>
    <row r="19" spans="1:18" ht="12.75">
      <c r="A19" s="1"/>
      <c r="B19" s="64"/>
      <c r="C19" s="9" t="s">
        <v>18</v>
      </c>
      <c r="D19" s="10">
        <f t="shared" si="0"/>
        <v>181</v>
      </c>
      <c r="E19" s="10">
        <f t="shared" si="0"/>
        <v>146</v>
      </c>
      <c r="F19" s="10">
        <f t="shared" si="0"/>
        <v>111</v>
      </c>
      <c r="G19" s="10">
        <f t="shared" si="0"/>
        <v>81.7</v>
      </c>
      <c r="H19" s="10">
        <f t="shared" si="0"/>
        <v>52.7</v>
      </c>
      <c r="I19" s="11">
        <f t="shared" si="0"/>
        <v>27.8</v>
      </c>
      <c r="K19" s="64"/>
      <c r="L19" s="9" t="s">
        <v>18</v>
      </c>
      <c r="M19" s="10">
        <f aca="true" t="shared" si="2" ref="M19:R19">ROUND(M5,3-(1+INT(LOG10(ABS(M5)))))</f>
        <v>186</v>
      </c>
      <c r="N19" s="10">
        <f t="shared" si="2"/>
        <v>149</v>
      </c>
      <c r="O19" s="10">
        <f t="shared" si="2"/>
        <v>111</v>
      </c>
      <c r="P19" s="10">
        <f t="shared" si="2"/>
        <v>81.5</v>
      </c>
      <c r="Q19" s="10">
        <f t="shared" si="2"/>
        <v>51.8</v>
      </c>
      <c r="R19" s="11">
        <f t="shared" si="2"/>
        <v>27.8</v>
      </c>
    </row>
    <row r="20" spans="1:18" ht="12.75">
      <c r="A20" s="1"/>
      <c r="B20" s="63">
        <v>30</v>
      </c>
      <c r="C20" s="9" t="s">
        <v>17</v>
      </c>
      <c r="D20" s="10">
        <f t="shared" si="0"/>
        <v>497</v>
      </c>
      <c r="E20" s="10">
        <f t="shared" si="0"/>
        <v>424</v>
      </c>
      <c r="F20" s="10">
        <f t="shared" si="0"/>
        <v>351</v>
      </c>
      <c r="G20" s="10">
        <f t="shared" si="0"/>
        <v>258</v>
      </c>
      <c r="H20" s="10">
        <f t="shared" si="0"/>
        <v>169</v>
      </c>
      <c r="I20" s="11">
        <f t="shared" si="0"/>
        <v>80.3</v>
      </c>
      <c r="K20" s="63">
        <v>30</v>
      </c>
      <c r="L20" s="9" t="s">
        <v>17</v>
      </c>
      <c r="M20" s="10">
        <f aca="true" t="shared" si="3" ref="M20:R20">ROUND(M6,3-(1+INT(LOG10(ABS(M6)))))</f>
        <v>484</v>
      </c>
      <c r="N20" s="10">
        <f t="shared" si="3"/>
        <v>415</v>
      </c>
      <c r="O20" s="10">
        <f t="shared" si="3"/>
        <v>345</v>
      </c>
      <c r="P20" s="10">
        <f t="shared" si="3"/>
        <v>254</v>
      </c>
      <c r="Q20" s="10">
        <f t="shared" si="3"/>
        <v>167</v>
      </c>
      <c r="R20" s="11">
        <f t="shared" si="3"/>
        <v>79.6</v>
      </c>
    </row>
    <row r="21" spans="1:18" ht="12.75">
      <c r="A21" s="1"/>
      <c r="B21" s="64"/>
      <c r="C21" s="9" t="s">
        <v>18</v>
      </c>
      <c r="D21" s="10">
        <f t="shared" si="0"/>
        <v>166</v>
      </c>
      <c r="E21" s="10">
        <f t="shared" si="0"/>
        <v>134</v>
      </c>
      <c r="F21" s="10">
        <f t="shared" si="0"/>
        <v>102</v>
      </c>
      <c r="G21" s="10">
        <f t="shared" si="0"/>
        <v>74.9</v>
      </c>
      <c r="H21" s="12">
        <f t="shared" si="0"/>
        <v>48.5</v>
      </c>
      <c r="I21" s="13">
        <f t="shared" si="0"/>
        <v>25.3</v>
      </c>
      <c r="K21" s="64"/>
      <c r="L21" s="9" t="s">
        <v>18</v>
      </c>
      <c r="M21" s="10">
        <f aca="true" t="shared" si="4" ref="M21:R21">ROUND(M7,3-(1+INT(LOG10(ABS(M7)))))</f>
        <v>170</v>
      </c>
      <c r="N21" s="10">
        <f t="shared" si="4"/>
        <v>136</v>
      </c>
      <c r="O21" s="10">
        <f t="shared" si="4"/>
        <v>102</v>
      </c>
      <c r="P21" s="10">
        <f t="shared" si="4"/>
        <v>74.4</v>
      </c>
      <c r="Q21" s="12">
        <f t="shared" si="4"/>
        <v>47.5</v>
      </c>
      <c r="R21" s="13">
        <f t="shared" si="4"/>
        <v>25.8</v>
      </c>
    </row>
    <row r="22" spans="2:18" ht="12.75">
      <c r="B22" s="63">
        <v>25</v>
      </c>
      <c r="C22" s="9" t="s">
        <v>17</v>
      </c>
      <c r="D22" s="10">
        <f t="shared" si="0"/>
        <v>526</v>
      </c>
      <c r="E22" s="10">
        <f t="shared" si="0"/>
        <v>449</v>
      </c>
      <c r="F22" s="10">
        <f t="shared" si="0"/>
        <v>371</v>
      </c>
      <c r="G22" s="10">
        <f t="shared" si="0"/>
        <v>273</v>
      </c>
      <c r="H22" s="10">
        <f t="shared" si="0"/>
        <v>179</v>
      </c>
      <c r="I22" s="11">
        <f t="shared" si="0"/>
        <v>81.6</v>
      </c>
      <c r="K22" s="63">
        <v>25</v>
      </c>
      <c r="L22" s="9" t="s">
        <v>17</v>
      </c>
      <c r="M22" s="10">
        <f aca="true" t="shared" si="5" ref="M22:R22">ROUND(M8,3-(1+INT(LOG10(ABS(M8)))))</f>
        <v>513</v>
      </c>
      <c r="N22" s="10">
        <f t="shared" si="5"/>
        <v>439</v>
      </c>
      <c r="O22" s="10">
        <f t="shared" si="5"/>
        <v>366</v>
      </c>
      <c r="P22" s="10">
        <f t="shared" si="5"/>
        <v>269</v>
      </c>
      <c r="Q22" s="10">
        <f t="shared" si="5"/>
        <v>177</v>
      </c>
      <c r="R22" s="11">
        <f t="shared" si="5"/>
        <v>82.8</v>
      </c>
    </row>
    <row r="23" spans="2:18" ht="12.75">
      <c r="B23" s="64"/>
      <c r="C23" s="9" t="s">
        <v>18</v>
      </c>
      <c r="D23" s="10">
        <f t="shared" si="0"/>
        <v>151</v>
      </c>
      <c r="E23" s="10">
        <f t="shared" si="0"/>
        <v>123</v>
      </c>
      <c r="F23" s="10">
        <f t="shared" si="0"/>
        <v>93.7</v>
      </c>
      <c r="G23" s="10">
        <f t="shared" si="0"/>
        <v>69.1</v>
      </c>
      <c r="H23" s="12">
        <f t="shared" si="0"/>
        <v>44.8</v>
      </c>
      <c r="I23" s="13">
        <f t="shared" si="0"/>
        <v>22.8</v>
      </c>
      <c r="K23" s="64"/>
      <c r="L23" s="9" t="s">
        <v>18</v>
      </c>
      <c r="M23" s="10">
        <f aca="true" t="shared" si="6" ref="M23:R23">ROUND(M9,3-(1+INT(LOG10(ABS(M9)))))</f>
        <v>155</v>
      </c>
      <c r="N23" s="10">
        <f t="shared" si="6"/>
        <v>124</v>
      </c>
      <c r="O23" s="10">
        <f t="shared" si="6"/>
        <v>93.5</v>
      </c>
      <c r="P23" s="10">
        <f t="shared" si="6"/>
        <v>68.3</v>
      </c>
      <c r="Q23" s="12">
        <f t="shared" si="6"/>
        <v>43.6</v>
      </c>
      <c r="R23" s="13">
        <f t="shared" si="6"/>
        <v>23.5</v>
      </c>
    </row>
    <row r="24" spans="2:18" ht="12.75">
      <c r="B24" s="63">
        <v>20</v>
      </c>
      <c r="C24" s="9" t="s">
        <v>17</v>
      </c>
      <c r="D24" s="10">
        <f t="shared" si="0"/>
        <v>553</v>
      </c>
      <c r="E24" s="10">
        <f t="shared" si="0"/>
        <v>472</v>
      </c>
      <c r="F24" s="10">
        <f t="shared" si="0"/>
        <v>390</v>
      </c>
      <c r="G24" s="10">
        <f t="shared" si="0"/>
        <v>287</v>
      </c>
      <c r="H24" s="10">
        <f t="shared" si="0"/>
        <v>188</v>
      </c>
      <c r="I24" s="11">
        <f t="shared" si="0"/>
        <v>86.1</v>
      </c>
      <c r="K24" s="63">
        <v>20</v>
      </c>
      <c r="L24" s="9" t="s">
        <v>17</v>
      </c>
      <c r="M24" s="10">
        <f aca="true" t="shared" si="7" ref="M24:R24">ROUND(M10,3-(1+INT(LOG10(ABS(M10)))))</f>
        <v>541</v>
      </c>
      <c r="N24" s="10">
        <f t="shared" si="7"/>
        <v>463</v>
      </c>
      <c r="O24" s="10">
        <f t="shared" si="7"/>
        <v>385</v>
      </c>
      <c r="P24" s="10">
        <f t="shared" si="7"/>
        <v>284</v>
      </c>
      <c r="Q24" s="10">
        <f t="shared" si="7"/>
        <v>186</v>
      </c>
      <c r="R24" s="11">
        <f t="shared" si="7"/>
        <v>84.3</v>
      </c>
    </row>
    <row r="25" spans="2:18" ht="13.5" thickBot="1">
      <c r="B25" s="65"/>
      <c r="C25" s="16" t="s">
        <v>18</v>
      </c>
      <c r="D25" s="17">
        <f t="shared" si="0"/>
        <v>139</v>
      </c>
      <c r="E25" s="17">
        <f t="shared" si="0"/>
        <v>113</v>
      </c>
      <c r="F25" s="17">
        <f t="shared" si="0"/>
        <v>86.5</v>
      </c>
      <c r="G25" s="17">
        <f t="shared" si="0"/>
        <v>63.8</v>
      </c>
      <c r="H25" s="18">
        <f t="shared" si="0"/>
        <v>41.5</v>
      </c>
      <c r="I25" s="19">
        <f t="shared" si="0"/>
        <v>20.9</v>
      </c>
      <c r="K25" s="65"/>
      <c r="L25" s="16" t="s">
        <v>18</v>
      </c>
      <c r="M25" s="17">
        <f aca="true" t="shared" si="8" ref="M25:R25">ROUND(M11,3-(1+INT(LOG10(ABS(M11)))))</f>
        <v>142</v>
      </c>
      <c r="N25" s="17">
        <f t="shared" si="8"/>
        <v>114</v>
      </c>
      <c r="O25" s="17">
        <f t="shared" si="8"/>
        <v>86.1</v>
      </c>
      <c r="P25" s="17">
        <f t="shared" si="8"/>
        <v>63</v>
      </c>
      <c r="Q25" s="18">
        <f t="shared" si="8"/>
        <v>40.3</v>
      </c>
      <c r="R25" s="19">
        <f t="shared" si="8"/>
        <v>21.2</v>
      </c>
    </row>
    <row r="26" spans="2:18" ht="12.75">
      <c r="B26" s="74" t="s">
        <v>1</v>
      </c>
      <c r="C26" s="75"/>
      <c r="D26" s="30">
        <v>1</v>
      </c>
      <c r="E26" s="30">
        <v>0.75</v>
      </c>
      <c r="F26" s="30">
        <v>0.5</v>
      </c>
      <c r="G26" s="31">
        <v>0.25</v>
      </c>
      <c r="H26" s="28"/>
      <c r="I26" s="27"/>
      <c r="K26" s="74" t="s">
        <v>1</v>
      </c>
      <c r="L26" s="75"/>
      <c r="M26" s="30">
        <v>1</v>
      </c>
      <c r="N26" s="30">
        <v>0.75</v>
      </c>
      <c r="O26" s="30">
        <v>0.5</v>
      </c>
      <c r="P26" s="31">
        <v>0.25</v>
      </c>
      <c r="Q26" s="28"/>
      <c r="R26" s="37"/>
    </row>
    <row r="27" spans="2:17" ht="13.5" thickBot="1">
      <c r="B27" s="76"/>
      <c r="C27" s="77"/>
      <c r="D27" s="15">
        <f>D13</f>
        <v>2.57</v>
      </c>
      <c r="E27" s="15">
        <f>E13</f>
        <v>3.44</v>
      </c>
      <c r="F27" s="15">
        <f>F13</f>
        <v>3.9628281434953685</v>
      </c>
      <c r="G27" s="32">
        <f>G13</f>
        <v>4.302480756645614</v>
      </c>
      <c r="H27" s="29"/>
      <c r="K27" s="76"/>
      <c r="L27" s="77"/>
      <c r="M27" s="15">
        <f>M13</f>
        <v>2.429993927702038</v>
      </c>
      <c r="N27" s="15">
        <f>N13</f>
        <v>3.381325398232533</v>
      </c>
      <c r="O27" s="15">
        <f>O13</f>
        <v>3.9793569700100533</v>
      </c>
      <c r="P27" s="32">
        <f>P13</f>
        <v>4.244036382275635</v>
      </c>
      <c r="Q27" s="29"/>
    </row>
    <row r="28" spans="2:13" ht="12.75">
      <c r="B28" s="74" t="s">
        <v>0</v>
      </c>
      <c r="C28" s="75"/>
      <c r="D28" s="72">
        <f>D27*0.03+E27*0.33+F27*0.41+G27*0.23</f>
        <v>3.826630112861592</v>
      </c>
      <c r="K28" s="74" t="s">
        <v>0</v>
      </c>
      <c r="L28" s="75"/>
      <c r="M28" s="78">
        <f>M27*0.03+N27*0.33+O27*0.41+P27*0.23</f>
        <v>3.7964019248753145</v>
      </c>
    </row>
    <row r="29" spans="2:13" ht="13.5" thickBot="1">
      <c r="B29" s="76"/>
      <c r="C29" s="77"/>
      <c r="D29" s="73"/>
      <c r="K29" s="76"/>
      <c r="L29" s="77"/>
      <c r="M29" s="79"/>
    </row>
    <row r="33" ht="12.75">
      <c r="A33" s="54" t="s">
        <v>24</v>
      </c>
    </row>
  </sheetData>
  <sheetProtection/>
  <mergeCells count="30">
    <mergeCell ref="K15:Q15"/>
    <mergeCell ref="K16:Q16"/>
    <mergeCell ref="K26:L27"/>
    <mergeCell ref="K28:L29"/>
    <mergeCell ref="M28:M29"/>
    <mergeCell ref="K18:K19"/>
    <mergeCell ref="K20:K21"/>
    <mergeCell ref="K22:K23"/>
    <mergeCell ref="K24:K25"/>
    <mergeCell ref="K2:Q2"/>
    <mergeCell ref="K4:K5"/>
    <mergeCell ref="K6:K7"/>
    <mergeCell ref="K8:K9"/>
    <mergeCell ref="K10:K11"/>
    <mergeCell ref="K12:L13"/>
    <mergeCell ref="B10:B11"/>
    <mergeCell ref="B12:C13"/>
    <mergeCell ref="B15:H15"/>
    <mergeCell ref="B16:H16"/>
    <mergeCell ref="B2:H2"/>
    <mergeCell ref="B4:B5"/>
    <mergeCell ref="B6:B7"/>
    <mergeCell ref="B8:B9"/>
    <mergeCell ref="B26:C27"/>
    <mergeCell ref="B28:C29"/>
    <mergeCell ref="D28:D29"/>
    <mergeCell ref="B18:B19"/>
    <mergeCell ref="B20:B21"/>
    <mergeCell ref="B22:B23"/>
    <mergeCell ref="B24:B25"/>
  </mergeCells>
  <hyperlinks>
    <hyperlink ref="A33" location="Summary!A1" display="Back to Summary Page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6">
      <selection activeCell="J42" sqref="J42"/>
    </sheetView>
  </sheetViews>
  <sheetFormatPr defaultColWidth="9.140625" defaultRowHeight="12.75"/>
  <cols>
    <col min="2" max="2" width="15.00390625" style="0" bestFit="1" customWidth="1"/>
    <col min="3" max="3" width="19.8515625" style="0" bestFit="1" customWidth="1"/>
    <col min="4" max="4" width="11.00390625" style="0" bestFit="1" customWidth="1"/>
    <col min="5" max="7" width="8.8515625" style="0" bestFit="1" customWidth="1"/>
    <col min="11" max="11" width="15.00390625" style="0" bestFit="1" customWidth="1"/>
    <col min="12" max="12" width="19.8515625" style="0" bestFit="1" customWidth="1"/>
    <col min="13" max="13" width="11.00390625" style="0" bestFit="1" customWidth="1"/>
    <col min="14" max="16" width="8.8515625" style="0" bestFit="1" customWidth="1"/>
  </cols>
  <sheetData>
    <row r="1" spans="1:14" ht="12.75" hidden="1">
      <c r="A1" s="1"/>
      <c r="B1" s="1"/>
      <c r="C1" s="1"/>
      <c r="D1" s="1"/>
      <c r="E1" s="1"/>
      <c r="K1" s="1"/>
      <c r="L1" s="1"/>
      <c r="M1" s="1"/>
      <c r="N1" s="1"/>
    </row>
    <row r="2" spans="1:16" ht="13.5" hidden="1" thickBot="1">
      <c r="A2" s="1"/>
      <c r="B2" s="62" t="s">
        <v>9</v>
      </c>
      <c r="C2" s="62"/>
      <c r="D2" s="62"/>
      <c r="E2" s="62"/>
      <c r="F2" s="62"/>
      <c r="G2" s="62"/>
      <c r="K2" s="62" t="s">
        <v>9</v>
      </c>
      <c r="L2" s="62"/>
      <c r="M2" s="62"/>
      <c r="N2" s="62"/>
      <c r="O2" s="62"/>
      <c r="P2" s="62"/>
    </row>
    <row r="3" spans="1:17" s="5" customFormat="1" ht="12.75" hidden="1">
      <c r="A3" s="2"/>
      <c r="B3" s="20" t="s">
        <v>8</v>
      </c>
      <c r="C3" s="7"/>
      <c r="D3" s="7" t="s">
        <v>2</v>
      </c>
      <c r="E3" s="7" t="s">
        <v>3</v>
      </c>
      <c r="F3" s="7" t="s">
        <v>4</v>
      </c>
      <c r="G3" s="47" t="s">
        <v>5</v>
      </c>
      <c r="H3" s="8" t="s">
        <v>6</v>
      </c>
      <c r="K3" s="20" t="s">
        <v>8</v>
      </c>
      <c r="L3" s="7"/>
      <c r="M3" s="7" t="s">
        <v>2</v>
      </c>
      <c r="N3" s="7" t="s">
        <v>3</v>
      </c>
      <c r="O3" s="7" t="s">
        <v>4</v>
      </c>
      <c r="P3" s="47" t="s">
        <v>5</v>
      </c>
      <c r="Q3" s="8" t="s">
        <v>23</v>
      </c>
    </row>
    <row r="4" spans="1:17" s="5" customFormat="1" ht="12.75" hidden="1">
      <c r="A4" s="2"/>
      <c r="B4" s="63">
        <v>35</v>
      </c>
      <c r="C4" s="9" t="s">
        <v>17</v>
      </c>
      <c r="D4" s="10">
        <v>196.2</v>
      </c>
      <c r="E4" s="10">
        <v>156.6</v>
      </c>
      <c r="F4" s="10">
        <v>122.3</v>
      </c>
      <c r="G4" s="48">
        <v>76.8</v>
      </c>
      <c r="H4" s="11">
        <v>40.6</v>
      </c>
      <c r="K4" s="63">
        <v>35</v>
      </c>
      <c r="L4" s="9" t="s">
        <v>17</v>
      </c>
      <c r="M4" s="10">
        <v>193.7</v>
      </c>
      <c r="N4" s="10">
        <v>155.5</v>
      </c>
      <c r="O4" s="10">
        <v>121.2</v>
      </c>
      <c r="P4" s="48">
        <v>76.2</v>
      </c>
      <c r="Q4" s="11">
        <v>40.1</v>
      </c>
    </row>
    <row r="5" spans="1:17" s="5" customFormat="1" ht="12.75" hidden="1">
      <c r="A5" s="2"/>
      <c r="B5" s="64"/>
      <c r="C5" s="9" t="s">
        <v>18</v>
      </c>
      <c r="D5" s="10">
        <v>63.7012987012987</v>
      </c>
      <c r="E5" s="10">
        <v>49.24528301886792</v>
      </c>
      <c r="F5" s="10">
        <v>36.18343195266272</v>
      </c>
      <c r="G5" s="48">
        <v>23.202416918429</v>
      </c>
      <c r="H5" s="11">
        <v>12.047477744807122</v>
      </c>
      <c r="K5" s="64"/>
      <c r="L5" s="9" t="s">
        <v>18</v>
      </c>
      <c r="M5" s="10">
        <v>65</v>
      </c>
      <c r="N5" s="10">
        <v>49.8397</v>
      </c>
      <c r="O5" s="10">
        <v>36.8389</v>
      </c>
      <c r="P5" s="48">
        <v>23.3742</v>
      </c>
      <c r="Q5" s="11">
        <v>12.3006</v>
      </c>
    </row>
    <row r="6" spans="1:17" s="5" customFormat="1" ht="12.75" hidden="1">
      <c r="A6" s="2"/>
      <c r="B6" s="63">
        <v>30</v>
      </c>
      <c r="C6" s="9" t="s">
        <v>17</v>
      </c>
      <c r="D6" s="10">
        <v>208.5</v>
      </c>
      <c r="E6" s="10">
        <v>166.8</v>
      </c>
      <c r="F6" s="10">
        <v>131.4</v>
      </c>
      <c r="G6" s="48">
        <v>81.3</v>
      </c>
      <c r="H6" s="11">
        <v>42.9</v>
      </c>
      <c r="K6" s="63">
        <v>30</v>
      </c>
      <c r="L6" s="9" t="s">
        <v>17</v>
      </c>
      <c r="M6" s="10">
        <v>206</v>
      </c>
      <c r="N6" s="10">
        <v>165.6</v>
      </c>
      <c r="O6" s="10">
        <v>128.7</v>
      </c>
      <c r="P6" s="48">
        <v>80.8</v>
      </c>
      <c r="Q6" s="11">
        <v>42.4</v>
      </c>
    </row>
    <row r="7" spans="1:17" s="5" customFormat="1" ht="12.75" hidden="1">
      <c r="A7" s="2"/>
      <c r="B7" s="64"/>
      <c r="C7" s="9" t="s">
        <v>18</v>
      </c>
      <c r="D7" s="10">
        <v>58.07799442896936</v>
      </c>
      <c r="E7" s="10">
        <v>45.08108108108108</v>
      </c>
      <c r="F7" s="10">
        <v>33.265822784810126</v>
      </c>
      <c r="G7" s="48">
        <v>21.227154046997388</v>
      </c>
      <c r="H7" s="13">
        <v>11.028277634961439</v>
      </c>
      <c r="K7" s="64"/>
      <c r="L7" s="9" t="s">
        <v>18</v>
      </c>
      <c r="M7" s="10">
        <v>59.366</v>
      </c>
      <c r="N7" s="10">
        <v>45.4945</v>
      </c>
      <c r="O7" s="10">
        <v>33.6911</v>
      </c>
      <c r="P7" s="48">
        <v>21.4894</v>
      </c>
      <c r="Q7" s="13">
        <v>11.2467</v>
      </c>
    </row>
    <row r="8" spans="1:17" s="5" customFormat="1" ht="12.75" hidden="1">
      <c r="A8" s="2"/>
      <c r="B8" s="63">
        <v>25</v>
      </c>
      <c r="C8" s="9" t="s">
        <v>17</v>
      </c>
      <c r="D8" s="10">
        <v>219.9</v>
      </c>
      <c r="E8" s="10">
        <v>176.2</v>
      </c>
      <c r="F8" s="10">
        <v>136.7</v>
      </c>
      <c r="G8" s="48">
        <v>88</v>
      </c>
      <c r="H8" s="11">
        <v>48</v>
      </c>
      <c r="K8" s="63">
        <v>25</v>
      </c>
      <c r="L8" s="9" t="s">
        <v>17</v>
      </c>
      <c r="M8" s="10">
        <v>217.7</v>
      </c>
      <c r="N8" s="10">
        <v>175.2</v>
      </c>
      <c r="O8" s="10">
        <v>135.7</v>
      </c>
      <c r="P8" s="48">
        <v>85.1</v>
      </c>
      <c r="Q8" s="11">
        <v>44.6</v>
      </c>
    </row>
    <row r="9" spans="1:17" s="5" customFormat="1" ht="12.75" hidden="1">
      <c r="A9" s="2"/>
      <c r="B9" s="64"/>
      <c r="C9" s="9" t="s">
        <v>18</v>
      </c>
      <c r="D9" s="10">
        <v>52.98795180722891</v>
      </c>
      <c r="E9" s="10">
        <v>41.36150234741784</v>
      </c>
      <c r="F9" s="10">
        <v>30.581655480984338</v>
      </c>
      <c r="G9" s="48">
        <v>19.730941704035875</v>
      </c>
      <c r="H9" s="13">
        <v>10.278372591006423</v>
      </c>
      <c r="K9" s="64"/>
      <c r="L9" s="9" t="s">
        <v>18</v>
      </c>
      <c r="M9" s="10">
        <v>54.1542</v>
      </c>
      <c r="N9" s="10">
        <v>41.8138</v>
      </c>
      <c r="O9" s="10">
        <v>31.0526</v>
      </c>
      <c r="P9" s="48">
        <v>19.7907</v>
      </c>
      <c r="Q9" s="13">
        <v>10.3241</v>
      </c>
    </row>
    <row r="10" spans="1:17" s="5" customFormat="1" ht="12.75" hidden="1">
      <c r="A10" s="2"/>
      <c r="B10" s="63">
        <v>20</v>
      </c>
      <c r="C10" s="9" t="s">
        <v>17</v>
      </c>
      <c r="D10" s="10">
        <v>230.6</v>
      </c>
      <c r="E10" s="10">
        <v>184.9</v>
      </c>
      <c r="F10" s="10">
        <v>143</v>
      </c>
      <c r="G10" s="48">
        <v>89.5</v>
      </c>
      <c r="H10" s="11">
        <v>50.1</v>
      </c>
      <c r="K10" s="63">
        <v>20</v>
      </c>
      <c r="L10" s="9" t="s">
        <v>17</v>
      </c>
      <c r="M10" s="10">
        <v>228.5</v>
      </c>
      <c r="N10" s="10">
        <v>184</v>
      </c>
      <c r="O10" s="10">
        <v>142.1</v>
      </c>
      <c r="P10" s="48">
        <v>89.1</v>
      </c>
      <c r="Q10" s="11">
        <v>49.6</v>
      </c>
    </row>
    <row r="11" spans="1:17" s="5" customFormat="1" ht="13.5" hidden="1" thickBot="1">
      <c r="A11" s="2"/>
      <c r="B11" s="65"/>
      <c r="C11" s="16" t="s">
        <v>18</v>
      </c>
      <c r="D11" s="17">
        <v>48.64978902953586</v>
      </c>
      <c r="E11" s="17">
        <v>38.12371134020619</v>
      </c>
      <c r="F11" s="17">
        <v>28.429423459244532</v>
      </c>
      <c r="G11" s="49">
        <v>18.228105906313644</v>
      </c>
      <c r="H11" s="19">
        <v>9.561068702290076</v>
      </c>
      <c r="K11" s="65"/>
      <c r="L11" s="16" t="s">
        <v>18</v>
      </c>
      <c r="M11" s="17">
        <v>49.5662</v>
      </c>
      <c r="N11" s="17">
        <v>38.4937</v>
      </c>
      <c r="O11" s="17">
        <v>28.7652</v>
      </c>
      <c r="P11" s="49">
        <v>18.4091</v>
      </c>
      <c r="Q11" s="19">
        <v>9.72549</v>
      </c>
    </row>
    <row r="12" spans="1:16" s="5" customFormat="1" ht="12.75" hidden="1">
      <c r="A12" s="2"/>
      <c r="B12" s="66" t="s">
        <v>1</v>
      </c>
      <c r="C12" s="67"/>
      <c r="D12" s="14">
        <v>1</v>
      </c>
      <c r="E12" s="14">
        <v>0.75</v>
      </c>
      <c r="F12" s="14">
        <v>0.5</v>
      </c>
      <c r="G12" s="34">
        <v>0.25</v>
      </c>
      <c r="K12" s="66" t="s">
        <v>1</v>
      </c>
      <c r="L12" s="67"/>
      <c r="M12" s="14">
        <v>1</v>
      </c>
      <c r="N12" s="14">
        <v>0.75</v>
      </c>
      <c r="O12" s="14">
        <v>0.5</v>
      </c>
      <c r="P12" s="34">
        <v>0.25</v>
      </c>
    </row>
    <row r="13" spans="1:16" s="5" customFormat="1" ht="13.5" hidden="1" thickBot="1">
      <c r="A13" s="2"/>
      <c r="B13" s="68"/>
      <c r="C13" s="69"/>
      <c r="D13" s="15">
        <v>3.08</v>
      </c>
      <c r="E13" s="15">
        <v>3.8198344952219427</v>
      </c>
      <c r="F13" s="15">
        <v>4.462885360803538</v>
      </c>
      <c r="G13" s="32">
        <v>5.24</v>
      </c>
      <c r="K13" s="68"/>
      <c r="L13" s="69"/>
      <c r="M13" s="15">
        <v>2.98</v>
      </c>
      <c r="N13" s="15">
        <v>3.725665486027039</v>
      </c>
      <c r="O13" s="15">
        <v>4.322529036491623</v>
      </c>
      <c r="P13" s="32">
        <v>5.100000102822581</v>
      </c>
    </row>
    <row r="14" spans="1:16" ht="12.75" hidden="1">
      <c r="A14" s="1"/>
      <c r="B14" s="1"/>
      <c r="C14" s="1"/>
      <c r="D14" s="3"/>
      <c r="E14" s="3"/>
      <c r="F14" s="4"/>
      <c r="G14" s="4"/>
      <c r="K14" s="1"/>
      <c r="L14" s="1"/>
      <c r="M14" s="3"/>
      <c r="N14" s="3"/>
      <c r="O14" s="4"/>
      <c r="P14" s="4"/>
    </row>
    <row r="15" spans="1:16" ht="12.75" hidden="1">
      <c r="A15" s="1"/>
      <c r="B15" s="70" t="s">
        <v>10</v>
      </c>
      <c r="C15" s="70"/>
      <c r="D15" s="70"/>
      <c r="E15" s="70"/>
      <c r="F15" s="70"/>
      <c r="G15" s="70"/>
      <c r="K15" s="70" t="s">
        <v>10</v>
      </c>
      <c r="L15" s="70"/>
      <c r="M15" s="70"/>
      <c r="N15" s="70"/>
      <c r="O15" s="70"/>
      <c r="P15" s="70"/>
    </row>
    <row r="16" spans="1:16" ht="16.5" thickBot="1">
      <c r="A16" s="1"/>
      <c r="B16" s="71" t="str">
        <f ca="1">MID(CELL("filename",A1),FIND("]",CELL("filename",A1))+1,255)</f>
        <v>YLAA0195HE</v>
      </c>
      <c r="C16" s="71"/>
      <c r="D16" s="71"/>
      <c r="E16" s="71"/>
      <c r="F16" s="71"/>
      <c r="G16" s="71"/>
      <c r="K16" s="71" t="str">
        <f ca="1">MID(CELL("filename",J1),FIND("]",CELL("filename",J1))+1,255)&amp;"-LS"</f>
        <v>YLAA0195HE-LS</v>
      </c>
      <c r="L16" s="71"/>
      <c r="M16" s="71"/>
      <c r="N16" s="71"/>
      <c r="O16" s="71"/>
      <c r="P16" s="71"/>
    </row>
    <row r="17" spans="1:17" ht="12.75">
      <c r="A17" s="1"/>
      <c r="B17" s="6" t="s">
        <v>8</v>
      </c>
      <c r="C17" s="7"/>
      <c r="D17" s="21" t="s">
        <v>2</v>
      </c>
      <c r="E17" s="21" t="s">
        <v>3</v>
      </c>
      <c r="F17" s="21" t="s">
        <v>4</v>
      </c>
      <c r="G17" s="50" t="s">
        <v>5</v>
      </c>
      <c r="H17" s="22" t="s">
        <v>6</v>
      </c>
      <c r="K17" s="6" t="s">
        <v>8</v>
      </c>
      <c r="L17" s="7"/>
      <c r="M17" s="21" t="s">
        <v>2</v>
      </c>
      <c r="N17" s="21" t="s">
        <v>3</v>
      </c>
      <c r="O17" s="21" t="s">
        <v>4</v>
      </c>
      <c r="P17" s="50" t="s">
        <v>5</v>
      </c>
      <c r="Q17" s="22" t="s">
        <v>6</v>
      </c>
    </row>
    <row r="18" spans="1:17" ht="12.75">
      <c r="A18" s="1"/>
      <c r="B18" s="63">
        <v>35</v>
      </c>
      <c r="C18" s="9" t="s">
        <v>17</v>
      </c>
      <c r="D18" s="10">
        <f>ROUND(D4,3-(1+INT(LOG10(ABS(D4)))))</f>
        <v>196</v>
      </c>
      <c r="E18" s="10">
        <f aca="true" t="shared" si="0" ref="D18:H25">ROUND(E4,3-(1+INT(LOG10(ABS(E4)))))</f>
        <v>157</v>
      </c>
      <c r="F18" s="10">
        <f t="shared" si="0"/>
        <v>122</v>
      </c>
      <c r="G18" s="48">
        <f t="shared" si="0"/>
        <v>76.8</v>
      </c>
      <c r="H18" s="11">
        <f t="shared" si="0"/>
        <v>40.6</v>
      </c>
      <c r="K18" s="63">
        <v>35</v>
      </c>
      <c r="L18" s="9" t="s">
        <v>17</v>
      </c>
      <c r="M18" s="10">
        <f aca="true" t="shared" si="1" ref="M18:Q25">ROUND(M4,3-(1+INT(LOG10(ABS(M4)))))</f>
        <v>194</v>
      </c>
      <c r="N18" s="10">
        <f t="shared" si="1"/>
        <v>156</v>
      </c>
      <c r="O18" s="10">
        <f t="shared" si="1"/>
        <v>121</v>
      </c>
      <c r="P18" s="48">
        <f t="shared" si="1"/>
        <v>76.2</v>
      </c>
      <c r="Q18" s="11">
        <f t="shared" si="1"/>
        <v>40.1</v>
      </c>
    </row>
    <row r="19" spans="1:17" ht="12.75">
      <c r="A19" s="1"/>
      <c r="B19" s="64"/>
      <c r="C19" s="9" t="s">
        <v>18</v>
      </c>
      <c r="D19" s="10">
        <f t="shared" si="0"/>
        <v>63.7</v>
      </c>
      <c r="E19" s="10">
        <f t="shared" si="0"/>
        <v>49.2</v>
      </c>
      <c r="F19" s="10">
        <f t="shared" si="0"/>
        <v>36.2</v>
      </c>
      <c r="G19" s="48">
        <f t="shared" si="0"/>
        <v>23.2</v>
      </c>
      <c r="H19" s="11">
        <f t="shared" si="0"/>
        <v>12</v>
      </c>
      <c r="K19" s="64"/>
      <c r="L19" s="9" t="s">
        <v>18</v>
      </c>
      <c r="M19" s="10">
        <f t="shared" si="1"/>
        <v>65</v>
      </c>
      <c r="N19" s="10">
        <f t="shared" si="1"/>
        <v>49.8</v>
      </c>
      <c r="O19" s="10">
        <f t="shared" si="1"/>
        <v>36.8</v>
      </c>
      <c r="P19" s="48">
        <f t="shared" si="1"/>
        <v>23.4</v>
      </c>
      <c r="Q19" s="11">
        <f t="shared" si="1"/>
        <v>12.3</v>
      </c>
    </row>
    <row r="20" spans="1:17" ht="12.75">
      <c r="A20" s="1"/>
      <c r="B20" s="63">
        <v>30</v>
      </c>
      <c r="C20" s="9" t="s">
        <v>17</v>
      </c>
      <c r="D20" s="10">
        <f t="shared" si="0"/>
        <v>209</v>
      </c>
      <c r="E20" s="10">
        <f t="shared" si="0"/>
        <v>167</v>
      </c>
      <c r="F20" s="10">
        <f t="shared" si="0"/>
        <v>131</v>
      </c>
      <c r="G20" s="48">
        <f t="shared" si="0"/>
        <v>81.3</v>
      </c>
      <c r="H20" s="11">
        <f t="shared" si="0"/>
        <v>42.9</v>
      </c>
      <c r="K20" s="63">
        <v>30</v>
      </c>
      <c r="L20" s="9" t="s">
        <v>17</v>
      </c>
      <c r="M20" s="10">
        <f t="shared" si="1"/>
        <v>206</v>
      </c>
      <c r="N20" s="10">
        <f t="shared" si="1"/>
        <v>166</v>
      </c>
      <c r="O20" s="10">
        <f t="shared" si="1"/>
        <v>129</v>
      </c>
      <c r="P20" s="48">
        <f t="shared" si="1"/>
        <v>80.8</v>
      </c>
      <c r="Q20" s="11">
        <f t="shared" si="1"/>
        <v>42.4</v>
      </c>
    </row>
    <row r="21" spans="1:17" ht="12.75">
      <c r="A21" s="1"/>
      <c r="B21" s="64"/>
      <c r="C21" s="9" t="s">
        <v>18</v>
      </c>
      <c r="D21" s="10">
        <f t="shared" si="0"/>
        <v>58.1</v>
      </c>
      <c r="E21" s="10">
        <f t="shared" si="0"/>
        <v>45.1</v>
      </c>
      <c r="F21" s="10">
        <f t="shared" si="0"/>
        <v>33.3</v>
      </c>
      <c r="G21" s="48">
        <f t="shared" si="0"/>
        <v>21.2</v>
      </c>
      <c r="H21" s="11">
        <f t="shared" si="0"/>
        <v>11</v>
      </c>
      <c r="K21" s="64"/>
      <c r="L21" s="9" t="s">
        <v>18</v>
      </c>
      <c r="M21" s="10">
        <f t="shared" si="1"/>
        <v>59.4</v>
      </c>
      <c r="N21" s="10">
        <f t="shared" si="1"/>
        <v>45.5</v>
      </c>
      <c r="O21" s="10">
        <f t="shared" si="1"/>
        <v>33.7</v>
      </c>
      <c r="P21" s="48">
        <f t="shared" si="1"/>
        <v>21.5</v>
      </c>
      <c r="Q21" s="11">
        <f t="shared" si="1"/>
        <v>11.2</v>
      </c>
    </row>
    <row r="22" spans="2:17" ht="12.75">
      <c r="B22" s="63">
        <v>25</v>
      </c>
      <c r="C22" s="9" t="s">
        <v>17</v>
      </c>
      <c r="D22" s="10">
        <f t="shared" si="0"/>
        <v>220</v>
      </c>
      <c r="E22" s="10">
        <f t="shared" si="0"/>
        <v>176</v>
      </c>
      <c r="F22" s="10">
        <f t="shared" si="0"/>
        <v>137</v>
      </c>
      <c r="G22" s="48">
        <f t="shared" si="0"/>
        <v>88</v>
      </c>
      <c r="H22" s="11">
        <f t="shared" si="0"/>
        <v>48</v>
      </c>
      <c r="K22" s="63">
        <v>25</v>
      </c>
      <c r="L22" s="9" t="s">
        <v>17</v>
      </c>
      <c r="M22" s="10">
        <f t="shared" si="1"/>
        <v>218</v>
      </c>
      <c r="N22" s="10">
        <f t="shared" si="1"/>
        <v>175</v>
      </c>
      <c r="O22" s="10">
        <f t="shared" si="1"/>
        <v>136</v>
      </c>
      <c r="P22" s="48">
        <f t="shared" si="1"/>
        <v>85.1</v>
      </c>
      <c r="Q22" s="11">
        <f t="shared" si="1"/>
        <v>44.6</v>
      </c>
    </row>
    <row r="23" spans="2:17" ht="12.75">
      <c r="B23" s="64"/>
      <c r="C23" s="9" t="s">
        <v>18</v>
      </c>
      <c r="D23" s="10">
        <f t="shared" si="0"/>
        <v>53</v>
      </c>
      <c r="E23" s="10">
        <f t="shared" si="0"/>
        <v>41.4</v>
      </c>
      <c r="F23" s="10">
        <f t="shared" si="0"/>
        <v>30.6</v>
      </c>
      <c r="G23" s="48">
        <f t="shared" si="0"/>
        <v>19.7</v>
      </c>
      <c r="H23" s="11">
        <f t="shared" si="0"/>
        <v>10.3</v>
      </c>
      <c r="K23" s="64"/>
      <c r="L23" s="9" t="s">
        <v>18</v>
      </c>
      <c r="M23" s="10">
        <f t="shared" si="1"/>
        <v>54.2</v>
      </c>
      <c r="N23" s="10">
        <f t="shared" si="1"/>
        <v>41.8</v>
      </c>
      <c r="O23" s="10">
        <f t="shared" si="1"/>
        <v>31.1</v>
      </c>
      <c r="P23" s="48">
        <f t="shared" si="1"/>
        <v>19.8</v>
      </c>
      <c r="Q23" s="11">
        <f t="shared" si="1"/>
        <v>10.3</v>
      </c>
    </row>
    <row r="24" spans="2:17" ht="12.75">
      <c r="B24" s="63">
        <v>20</v>
      </c>
      <c r="C24" s="9" t="s">
        <v>17</v>
      </c>
      <c r="D24" s="10">
        <f t="shared" si="0"/>
        <v>231</v>
      </c>
      <c r="E24" s="10">
        <f t="shared" si="0"/>
        <v>185</v>
      </c>
      <c r="F24" s="10">
        <f t="shared" si="0"/>
        <v>143</v>
      </c>
      <c r="G24" s="48">
        <f t="shared" si="0"/>
        <v>89.5</v>
      </c>
      <c r="H24" s="11">
        <f t="shared" si="0"/>
        <v>50.1</v>
      </c>
      <c r="K24" s="63">
        <v>20</v>
      </c>
      <c r="L24" s="9" t="s">
        <v>17</v>
      </c>
      <c r="M24" s="10">
        <f t="shared" si="1"/>
        <v>229</v>
      </c>
      <c r="N24" s="10">
        <f t="shared" si="1"/>
        <v>184</v>
      </c>
      <c r="O24" s="10">
        <f t="shared" si="1"/>
        <v>142</v>
      </c>
      <c r="P24" s="48">
        <f t="shared" si="1"/>
        <v>89.1</v>
      </c>
      <c r="Q24" s="11">
        <f t="shared" si="1"/>
        <v>49.6</v>
      </c>
    </row>
    <row r="25" spans="2:17" ht="13.5" thickBot="1">
      <c r="B25" s="65"/>
      <c r="C25" s="16" t="s">
        <v>18</v>
      </c>
      <c r="D25" s="17">
        <f t="shared" si="0"/>
        <v>48.6</v>
      </c>
      <c r="E25" s="17">
        <f t="shared" si="0"/>
        <v>38.1</v>
      </c>
      <c r="F25" s="17">
        <f t="shared" si="0"/>
        <v>28.4</v>
      </c>
      <c r="G25" s="49">
        <f t="shared" si="0"/>
        <v>18.2</v>
      </c>
      <c r="H25" s="33">
        <f t="shared" si="0"/>
        <v>9.56</v>
      </c>
      <c r="K25" s="65"/>
      <c r="L25" s="16" t="s">
        <v>18</v>
      </c>
      <c r="M25" s="17">
        <f t="shared" si="1"/>
        <v>49.6</v>
      </c>
      <c r="N25" s="17">
        <f t="shared" si="1"/>
        <v>38.5</v>
      </c>
      <c r="O25" s="17">
        <f t="shared" si="1"/>
        <v>28.8</v>
      </c>
      <c r="P25" s="49">
        <f t="shared" si="1"/>
        <v>18.4</v>
      </c>
      <c r="Q25" s="33">
        <f t="shared" si="1"/>
        <v>9.73</v>
      </c>
    </row>
    <row r="26" spans="2:16" ht="12.75">
      <c r="B26" s="74" t="s">
        <v>1</v>
      </c>
      <c r="C26" s="75"/>
      <c r="D26" s="30">
        <v>1</v>
      </c>
      <c r="E26" s="30">
        <v>0.75</v>
      </c>
      <c r="F26" s="30">
        <v>0.5</v>
      </c>
      <c r="G26" s="31">
        <v>0.25</v>
      </c>
      <c r="K26" s="74" t="s">
        <v>1</v>
      </c>
      <c r="L26" s="75"/>
      <c r="M26" s="30">
        <v>1</v>
      </c>
      <c r="N26" s="30">
        <v>0.75</v>
      </c>
      <c r="O26" s="30">
        <v>0.5</v>
      </c>
      <c r="P26" s="31">
        <v>0.25</v>
      </c>
    </row>
    <row r="27" spans="2:16" ht="13.5" thickBot="1">
      <c r="B27" s="76"/>
      <c r="C27" s="77"/>
      <c r="D27" s="15">
        <f>D13</f>
        <v>3.08</v>
      </c>
      <c r="E27" s="15">
        <f>E13</f>
        <v>3.8198344952219427</v>
      </c>
      <c r="F27" s="15">
        <f>F13</f>
        <v>4.462885360803538</v>
      </c>
      <c r="G27" s="32">
        <f>G13</f>
        <v>5.24</v>
      </c>
      <c r="K27" s="76"/>
      <c r="L27" s="77"/>
      <c r="M27" s="15">
        <f>M13</f>
        <v>2.98</v>
      </c>
      <c r="N27" s="15">
        <f>N13</f>
        <v>3.725665486027039</v>
      </c>
      <c r="O27" s="15">
        <f>O13</f>
        <v>4.322529036491623</v>
      </c>
      <c r="P27" s="32">
        <f>P13</f>
        <v>5.100000102822581</v>
      </c>
    </row>
    <row r="28" spans="2:13" ht="12.75">
      <c r="B28" s="74" t="s">
        <v>0</v>
      </c>
      <c r="C28" s="75"/>
      <c r="D28" s="72">
        <f>D27*0.03+E27*0.33+F27*0.41+G27*0.23</f>
        <v>4.387928381352692</v>
      </c>
      <c r="K28" s="74" t="s">
        <v>0</v>
      </c>
      <c r="L28" s="75"/>
      <c r="M28" s="72">
        <f>M27*0.03+N27*0.33+O27*0.41+P27*0.23</f>
        <v>4.264106538999682</v>
      </c>
    </row>
    <row r="29" spans="2:13" ht="13.5" thickBot="1">
      <c r="B29" s="76"/>
      <c r="C29" s="77"/>
      <c r="D29" s="73"/>
      <c r="K29" s="76"/>
      <c r="L29" s="77"/>
      <c r="M29" s="73"/>
    </row>
    <row r="33" ht="12.75">
      <c r="A33" s="54" t="s">
        <v>24</v>
      </c>
    </row>
  </sheetData>
  <sheetProtection/>
  <mergeCells count="30">
    <mergeCell ref="M28:M29"/>
    <mergeCell ref="B26:C27"/>
    <mergeCell ref="K26:L27"/>
    <mergeCell ref="B28:C29"/>
    <mergeCell ref="D28:D29"/>
    <mergeCell ref="K28:L29"/>
    <mergeCell ref="B20:B21"/>
    <mergeCell ref="K20:K21"/>
    <mergeCell ref="B22:B23"/>
    <mergeCell ref="K22:K23"/>
    <mergeCell ref="B24:B25"/>
    <mergeCell ref="K24:K25"/>
    <mergeCell ref="B15:G15"/>
    <mergeCell ref="K15:P15"/>
    <mergeCell ref="B16:G16"/>
    <mergeCell ref="K16:P16"/>
    <mergeCell ref="B18:B19"/>
    <mergeCell ref="K18:K19"/>
    <mergeCell ref="B8:B9"/>
    <mergeCell ref="K8:K9"/>
    <mergeCell ref="B10:B11"/>
    <mergeCell ref="K10:K11"/>
    <mergeCell ref="B12:C13"/>
    <mergeCell ref="K12:L13"/>
    <mergeCell ref="B2:G2"/>
    <mergeCell ref="K2:P2"/>
    <mergeCell ref="B4:B5"/>
    <mergeCell ref="K4:K5"/>
    <mergeCell ref="B6:B7"/>
    <mergeCell ref="K6:K7"/>
  </mergeCells>
  <hyperlinks>
    <hyperlink ref="A33" location="Summary!A1" display="Back to Summary Page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6">
      <selection activeCell="A33" sqref="A33"/>
    </sheetView>
  </sheetViews>
  <sheetFormatPr defaultColWidth="9.140625" defaultRowHeight="12.75"/>
  <cols>
    <col min="2" max="2" width="15.00390625" style="0" bestFit="1" customWidth="1"/>
    <col min="3" max="3" width="19.8515625" style="0" bestFit="1" customWidth="1"/>
    <col min="4" max="4" width="11.00390625" style="0" bestFit="1" customWidth="1"/>
    <col min="5" max="7" width="8.8515625" style="0" bestFit="1" customWidth="1"/>
    <col min="11" max="11" width="15.00390625" style="0" bestFit="1" customWidth="1"/>
    <col min="12" max="12" width="19.8515625" style="0" bestFit="1" customWidth="1"/>
    <col min="13" max="13" width="11.00390625" style="0" bestFit="1" customWidth="1"/>
    <col min="14" max="16" width="8.8515625" style="0" bestFit="1" customWidth="1"/>
  </cols>
  <sheetData>
    <row r="1" spans="1:14" ht="12.75" hidden="1">
      <c r="A1" s="1"/>
      <c r="B1" s="1"/>
      <c r="C1" s="1"/>
      <c r="D1" s="1"/>
      <c r="E1" s="1"/>
      <c r="K1" s="1"/>
      <c r="L1" s="1"/>
      <c r="M1" s="1"/>
      <c r="N1" s="1"/>
    </row>
    <row r="2" spans="1:16" ht="13.5" hidden="1" thickBot="1">
      <c r="A2" s="1"/>
      <c r="B2" s="62" t="s">
        <v>9</v>
      </c>
      <c r="C2" s="62"/>
      <c r="D2" s="62"/>
      <c r="E2" s="62"/>
      <c r="F2" s="62"/>
      <c r="G2" s="62"/>
      <c r="K2" s="62" t="s">
        <v>9</v>
      </c>
      <c r="L2" s="62"/>
      <c r="M2" s="62"/>
      <c r="N2" s="62"/>
      <c r="O2" s="62"/>
      <c r="P2" s="62"/>
    </row>
    <row r="3" spans="1:16" s="5" customFormat="1" ht="12.75" hidden="1">
      <c r="A3" s="2"/>
      <c r="B3" s="20" t="s">
        <v>8</v>
      </c>
      <c r="C3" s="7"/>
      <c r="D3" s="7" t="s">
        <v>2</v>
      </c>
      <c r="E3" s="7" t="s">
        <v>3</v>
      </c>
      <c r="F3" s="7" t="s">
        <v>4</v>
      </c>
      <c r="G3" s="8" t="s">
        <v>5</v>
      </c>
      <c r="K3" s="20" t="s">
        <v>8</v>
      </c>
      <c r="L3" s="7"/>
      <c r="M3" s="7" t="s">
        <v>2</v>
      </c>
      <c r="N3" s="7" t="s">
        <v>3</v>
      </c>
      <c r="O3" s="7" t="s">
        <v>4</v>
      </c>
      <c r="P3" s="8" t="s">
        <v>5</v>
      </c>
    </row>
    <row r="4" spans="1:16" s="5" customFormat="1" ht="12.75" hidden="1">
      <c r="A4" s="2"/>
      <c r="B4" s="63">
        <v>35</v>
      </c>
      <c r="C4" s="9" t="s">
        <v>17</v>
      </c>
      <c r="D4" s="10">
        <v>252.9</v>
      </c>
      <c r="E4" s="10">
        <v>232.4</v>
      </c>
      <c r="F4" s="10">
        <v>191.2</v>
      </c>
      <c r="G4" s="11">
        <v>83.8</v>
      </c>
      <c r="K4" s="63">
        <v>35</v>
      </c>
      <c r="L4" s="9" t="s">
        <v>17</v>
      </c>
      <c r="M4" s="10">
        <v>247.6</v>
      </c>
      <c r="N4" s="10">
        <v>227.6</v>
      </c>
      <c r="O4" s="10">
        <v>188</v>
      </c>
      <c r="P4" s="11">
        <v>81.2</v>
      </c>
    </row>
    <row r="5" spans="1:16" s="5" customFormat="1" ht="12.75" hidden="1">
      <c r="A5" s="2"/>
      <c r="B5" s="64"/>
      <c r="C5" s="9" t="s">
        <v>18</v>
      </c>
      <c r="D5" s="10">
        <v>83.46534653465348</v>
      </c>
      <c r="E5" s="10">
        <v>70</v>
      </c>
      <c r="F5" s="10">
        <v>54.94252873563218</v>
      </c>
      <c r="G5" s="11">
        <v>28.698630136986303</v>
      </c>
      <c r="K5" s="64"/>
      <c r="L5" s="9" t="s">
        <v>18</v>
      </c>
      <c r="M5" s="10">
        <v>84.21768707482993</v>
      </c>
      <c r="N5" s="10">
        <v>70.24691358024691</v>
      </c>
      <c r="O5" s="10">
        <v>54.335260115606935</v>
      </c>
      <c r="P5" s="11">
        <v>29.42028985507247</v>
      </c>
    </row>
    <row r="6" spans="1:16" s="5" customFormat="1" ht="12.75" hidden="1">
      <c r="A6" s="2"/>
      <c r="B6" s="63">
        <v>30</v>
      </c>
      <c r="C6" s="9" t="s">
        <v>17</v>
      </c>
      <c r="D6" s="10">
        <v>268.7</v>
      </c>
      <c r="E6" s="10">
        <v>249.1</v>
      </c>
      <c r="F6" s="10">
        <v>205.5</v>
      </c>
      <c r="G6" s="11">
        <v>90.4</v>
      </c>
      <c r="K6" s="63">
        <v>30</v>
      </c>
      <c r="L6" s="9" t="s">
        <v>17</v>
      </c>
      <c r="M6" s="10">
        <v>263.4</v>
      </c>
      <c r="N6" s="10">
        <v>244.4</v>
      </c>
      <c r="O6" s="10">
        <v>202.4</v>
      </c>
      <c r="P6" s="11">
        <v>87.7</v>
      </c>
    </row>
    <row r="7" spans="1:16" s="5" customFormat="1" ht="12.75" hidden="1">
      <c r="A7" s="2"/>
      <c r="B7" s="64"/>
      <c r="C7" s="9" t="s">
        <v>18</v>
      </c>
      <c r="D7" s="10">
        <v>91.22222222222221</v>
      </c>
      <c r="E7" s="10">
        <v>66.13888888888889</v>
      </c>
      <c r="F7" s="10">
        <v>37.747989276139414</v>
      </c>
      <c r="G7" s="11">
        <v>11.639344262295081</v>
      </c>
      <c r="K7" s="64"/>
      <c r="L7" s="9" t="s">
        <v>18</v>
      </c>
      <c r="M7" s="10">
        <v>91.22222222222221</v>
      </c>
      <c r="N7" s="10">
        <v>66.13888888888889</v>
      </c>
      <c r="O7" s="10">
        <v>37.747989276139414</v>
      </c>
      <c r="P7" s="11">
        <v>11.639344262295081</v>
      </c>
    </row>
    <row r="8" spans="1:16" s="5" customFormat="1" ht="12.75" hidden="1">
      <c r="A8" s="2"/>
      <c r="B8" s="63">
        <v>25</v>
      </c>
      <c r="C8" s="9" t="s">
        <v>17</v>
      </c>
      <c r="D8" s="10">
        <v>283.2</v>
      </c>
      <c r="E8" s="10">
        <v>263.7</v>
      </c>
      <c r="F8" s="10">
        <v>219.5</v>
      </c>
      <c r="G8" s="11">
        <v>96.8</v>
      </c>
      <c r="K8" s="63">
        <v>25</v>
      </c>
      <c r="L8" s="9" t="s">
        <v>17</v>
      </c>
      <c r="M8" s="10">
        <v>278.4</v>
      </c>
      <c r="N8" s="10">
        <v>259.4</v>
      </c>
      <c r="O8" s="10">
        <v>216.4</v>
      </c>
      <c r="P8" s="11">
        <v>94.2</v>
      </c>
    </row>
    <row r="9" spans="1:16" s="5" customFormat="1" ht="12.75" hidden="1">
      <c r="A9" s="2"/>
      <c r="B9" s="64"/>
      <c r="C9" s="9" t="s">
        <v>18</v>
      </c>
      <c r="D9" s="10">
        <v>69.7536945812808</v>
      </c>
      <c r="E9" s="10">
        <v>59.39189189189188</v>
      </c>
      <c r="F9" s="10">
        <v>47.103004291845494</v>
      </c>
      <c r="G9" s="11">
        <v>24.26065162907268</v>
      </c>
      <c r="K9" s="64"/>
      <c r="L9" s="9" t="s">
        <v>18</v>
      </c>
      <c r="M9" s="10">
        <v>70.12594458438286</v>
      </c>
      <c r="N9" s="10">
        <v>59.088838268792706</v>
      </c>
      <c r="O9" s="10">
        <v>46.140724946695094</v>
      </c>
      <c r="P9" s="11">
        <v>24.789473684210527</v>
      </c>
    </row>
    <row r="10" spans="1:16" s="5" customFormat="1" ht="12.75" hidden="1">
      <c r="A10" s="2"/>
      <c r="B10" s="63">
        <v>20</v>
      </c>
      <c r="C10" s="9" t="s">
        <v>17</v>
      </c>
      <c r="D10" s="10">
        <v>297</v>
      </c>
      <c r="E10" s="10">
        <v>277.7</v>
      </c>
      <c r="F10" s="10">
        <v>230.4</v>
      </c>
      <c r="G10" s="11">
        <v>103</v>
      </c>
      <c r="K10" s="63">
        <v>20</v>
      </c>
      <c r="L10" s="9" t="s">
        <v>17</v>
      </c>
      <c r="M10" s="10">
        <v>292.3</v>
      </c>
      <c r="N10" s="10">
        <v>273.3</v>
      </c>
      <c r="O10" s="10">
        <v>227.5</v>
      </c>
      <c r="P10" s="11">
        <v>100.3</v>
      </c>
    </row>
    <row r="11" spans="1:16" s="5" customFormat="1" ht="13.5" hidden="1" thickBot="1">
      <c r="A11" s="2"/>
      <c r="B11" s="65"/>
      <c r="C11" s="16" t="s">
        <v>18</v>
      </c>
      <c r="D11" s="17">
        <v>64.14686825053995</v>
      </c>
      <c r="E11" s="17">
        <v>54.88142292490119</v>
      </c>
      <c r="F11" s="17">
        <v>43.719165085389</v>
      </c>
      <c r="G11" s="33">
        <v>22.489082969432314</v>
      </c>
      <c r="K11" s="65"/>
      <c r="L11" s="16" t="s">
        <v>18</v>
      </c>
      <c r="M11" s="17">
        <v>64.24175824175825</v>
      </c>
      <c r="N11" s="17">
        <v>54.550898203592816</v>
      </c>
      <c r="O11" s="17">
        <v>42.68292682926829</v>
      </c>
      <c r="P11" s="33">
        <v>22.899543378995435</v>
      </c>
    </row>
    <row r="12" spans="1:16" s="5" customFormat="1" ht="12.75" hidden="1">
      <c r="A12" s="2"/>
      <c r="B12" s="66" t="s">
        <v>1</v>
      </c>
      <c r="C12" s="67"/>
      <c r="D12" s="14">
        <v>1</v>
      </c>
      <c r="E12" s="14">
        <v>0.75</v>
      </c>
      <c r="F12" s="14">
        <v>0.5</v>
      </c>
      <c r="G12" s="34">
        <v>0.25</v>
      </c>
      <c r="K12" s="66" t="s">
        <v>1</v>
      </c>
      <c r="L12" s="67"/>
      <c r="M12" s="14">
        <v>1</v>
      </c>
      <c r="N12" s="14">
        <v>0.75</v>
      </c>
      <c r="O12" s="14">
        <v>0.5</v>
      </c>
      <c r="P12" s="34">
        <v>0.25</v>
      </c>
    </row>
    <row r="13" spans="1:16" s="5" customFormat="1" ht="13.5" hidden="1" thickBot="1">
      <c r="A13" s="2"/>
      <c r="B13" s="68"/>
      <c r="C13" s="69"/>
      <c r="D13" s="15">
        <v>3.03</v>
      </c>
      <c r="E13" s="15">
        <v>5.552817630955437</v>
      </c>
      <c r="F13" s="15">
        <v>4.246078257564497</v>
      </c>
      <c r="G13" s="32">
        <v>4.58</v>
      </c>
      <c r="K13" s="68"/>
      <c r="L13" s="69"/>
      <c r="M13" s="15">
        <v>2.94</v>
      </c>
      <c r="N13" s="15">
        <v>5.470349389168326</v>
      </c>
      <c r="O13" s="15">
        <v>4.131997098939233</v>
      </c>
      <c r="P13" s="32">
        <v>4.38</v>
      </c>
    </row>
    <row r="14" spans="1:16" ht="12.75" hidden="1">
      <c r="A14" s="1"/>
      <c r="B14" s="1"/>
      <c r="C14" s="1"/>
      <c r="D14" s="3"/>
      <c r="E14" s="3"/>
      <c r="F14" s="4"/>
      <c r="G14" s="4"/>
      <c r="K14" s="1"/>
      <c r="L14" s="1"/>
      <c r="M14" s="3"/>
      <c r="N14" s="3"/>
      <c r="O14" s="4"/>
      <c r="P14" s="4"/>
    </row>
    <row r="15" spans="1:16" ht="12.75" hidden="1">
      <c r="A15" s="1"/>
      <c r="B15" s="70" t="s">
        <v>10</v>
      </c>
      <c r="C15" s="70"/>
      <c r="D15" s="70"/>
      <c r="E15" s="70"/>
      <c r="F15" s="70"/>
      <c r="G15" s="70"/>
      <c r="K15" s="70" t="s">
        <v>10</v>
      </c>
      <c r="L15" s="70"/>
      <c r="M15" s="70"/>
      <c r="N15" s="70"/>
      <c r="O15" s="70"/>
      <c r="P15" s="70"/>
    </row>
    <row r="16" spans="1:16" ht="16.5" thickBot="1">
      <c r="A16" s="1"/>
      <c r="B16" s="71" t="str">
        <f ca="1">MID(CELL("filename",A1),FIND("]",CELL("filename",A1))+1,255)</f>
        <v>YLAA0260HE</v>
      </c>
      <c r="C16" s="71"/>
      <c r="D16" s="71"/>
      <c r="E16" s="71"/>
      <c r="F16" s="71"/>
      <c r="G16" s="71"/>
      <c r="K16" s="71" t="str">
        <f ca="1">MID(CELL("filename",J1),FIND("]",CELL("filename",J1))+1,255)&amp;"-LS"</f>
        <v>YLAA0260HE-LS</v>
      </c>
      <c r="L16" s="71"/>
      <c r="M16" s="71"/>
      <c r="N16" s="71"/>
      <c r="O16" s="71"/>
      <c r="P16" s="71"/>
    </row>
    <row r="17" spans="1:16" ht="12.75">
      <c r="A17" s="1"/>
      <c r="B17" s="6" t="s">
        <v>8</v>
      </c>
      <c r="C17" s="7"/>
      <c r="D17" s="21" t="s">
        <v>2</v>
      </c>
      <c r="E17" s="21" t="s">
        <v>3</v>
      </c>
      <c r="F17" s="21" t="s">
        <v>4</v>
      </c>
      <c r="G17" s="22" t="s">
        <v>5</v>
      </c>
      <c r="K17" s="6" t="s">
        <v>8</v>
      </c>
      <c r="L17" s="7"/>
      <c r="M17" s="21" t="s">
        <v>2</v>
      </c>
      <c r="N17" s="21" t="s">
        <v>3</v>
      </c>
      <c r="O17" s="21" t="s">
        <v>4</v>
      </c>
      <c r="P17" s="22" t="s">
        <v>5</v>
      </c>
    </row>
    <row r="18" spans="1:16" ht="12.75">
      <c r="A18" s="1"/>
      <c r="B18" s="63">
        <v>35</v>
      </c>
      <c r="C18" s="9" t="s">
        <v>17</v>
      </c>
      <c r="D18" s="10">
        <f aca="true" t="shared" si="0" ref="D18:G25">ROUND(D4,3-(1+INT(LOG10(ABS(D4)))))</f>
        <v>253</v>
      </c>
      <c r="E18" s="10">
        <f t="shared" si="0"/>
        <v>232</v>
      </c>
      <c r="F18" s="10">
        <f t="shared" si="0"/>
        <v>191</v>
      </c>
      <c r="G18" s="11">
        <f t="shared" si="0"/>
        <v>83.8</v>
      </c>
      <c r="K18" s="63">
        <v>35</v>
      </c>
      <c r="L18" s="9" t="s">
        <v>17</v>
      </c>
      <c r="M18" s="10">
        <f aca="true" t="shared" si="1" ref="M18:P25">ROUND(M4,3-(1+INT(LOG10(ABS(M4)))))</f>
        <v>248</v>
      </c>
      <c r="N18" s="10">
        <f t="shared" si="1"/>
        <v>228</v>
      </c>
      <c r="O18" s="10">
        <f t="shared" si="1"/>
        <v>188</v>
      </c>
      <c r="P18" s="11">
        <f t="shared" si="1"/>
        <v>81.2</v>
      </c>
    </row>
    <row r="19" spans="1:16" ht="12.75">
      <c r="A19" s="1"/>
      <c r="B19" s="64"/>
      <c r="C19" s="9" t="s">
        <v>18</v>
      </c>
      <c r="D19" s="10">
        <f t="shared" si="0"/>
        <v>83.5</v>
      </c>
      <c r="E19" s="10">
        <f t="shared" si="0"/>
        <v>70</v>
      </c>
      <c r="F19" s="10">
        <f t="shared" si="0"/>
        <v>54.9</v>
      </c>
      <c r="G19" s="11">
        <f t="shared" si="0"/>
        <v>28.7</v>
      </c>
      <c r="K19" s="64"/>
      <c r="L19" s="9" t="s">
        <v>18</v>
      </c>
      <c r="M19" s="10">
        <f t="shared" si="1"/>
        <v>84.2</v>
      </c>
      <c r="N19" s="10">
        <f t="shared" si="1"/>
        <v>70.2</v>
      </c>
      <c r="O19" s="10">
        <f t="shared" si="1"/>
        <v>54.3</v>
      </c>
      <c r="P19" s="11">
        <f t="shared" si="1"/>
        <v>29.4</v>
      </c>
    </row>
    <row r="20" spans="1:16" ht="12.75">
      <c r="A20" s="1"/>
      <c r="B20" s="63">
        <v>30</v>
      </c>
      <c r="C20" s="9" t="s">
        <v>17</v>
      </c>
      <c r="D20" s="10">
        <f t="shared" si="0"/>
        <v>269</v>
      </c>
      <c r="E20" s="10">
        <f t="shared" si="0"/>
        <v>249</v>
      </c>
      <c r="F20" s="10">
        <f t="shared" si="0"/>
        <v>206</v>
      </c>
      <c r="G20" s="11">
        <f t="shared" si="0"/>
        <v>90.4</v>
      </c>
      <c r="K20" s="63">
        <v>30</v>
      </c>
      <c r="L20" s="9" t="s">
        <v>17</v>
      </c>
      <c r="M20" s="10">
        <f t="shared" si="1"/>
        <v>263</v>
      </c>
      <c r="N20" s="10">
        <f t="shared" si="1"/>
        <v>244</v>
      </c>
      <c r="O20" s="10">
        <f t="shared" si="1"/>
        <v>202</v>
      </c>
      <c r="P20" s="11">
        <f t="shared" si="1"/>
        <v>87.7</v>
      </c>
    </row>
    <row r="21" spans="1:16" ht="12.75">
      <c r="A21" s="1"/>
      <c r="B21" s="64"/>
      <c r="C21" s="9" t="s">
        <v>18</v>
      </c>
      <c r="D21" s="10">
        <f t="shared" si="0"/>
        <v>91.2</v>
      </c>
      <c r="E21" s="10">
        <f t="shared" si="0"/>
        <v>66.1</v>
      </c>
      <c r="F21" s="10">
        <f t="shared" si="0"/>
        <v>37.7</v>
      </c>
      <c r="G21" s="11">
        <f t="shared" si="0"/>
        <v>11.6</v>
      </c>
      <c r="K21" s="64"/>
      <c r="L21" s="9" t="s">
        <v>18</v>
      </c>
      <c r="M21" s="10">
        <f t="shared" si="1"/>
        <v>91.2</v>
      </c>
      <c r="N21" s="10">
        <f t="shared" si="1"/>
        <v>66.1</v>
      </c>
      <c r="O21" s="10">
        <f t="shared" si="1"/>
        <v>37.7</v>
      </c>
      <c r="P21" s="11">
        <f t="shared" si="1"/>
        <v>11.6</v>
      </c>
    </row>
    <row r="22" spans="2:16" ht="12.75">
      <c r="B22" s="63">
        <v>25</v>
      </c>
      <c r="C22" s="9" t="s">
        <v>17</v>
      </c>
      <c r="D22" s="10">
        <f t="shared" si="0"/>
        <v>283</v>
      </c>
      <c r="E22" s="10">
        <f t="shared" si="0"/>
        <v>264</v>
      </c>
      <c r="F22" s="10">
        <f t="shared" si="0"/>
        <v>220</v>
      </c>
      <c r="G22" s="11">
        <f t="shared" si="0"/>
        <v>96.8</v>
      </c>
      <c r="K22" s="63">
        <v>25</v>
      </c>
      <c r="L22" s="9" t="s">
        <v>17</v>
      </c>
      <c r="M22" s="10">
        <f t="shared" si="1"/>
        <v>278</v>
      </c>
      <c r="N22" s="10">
        <f t="shared" si="1"/>
        <v>259</v>
      </c>
      <c r="O22" s="10">
        <f t="shared" si="1"/>
        <v>216</v>
      </c>
      <c r="P22" s="11">
        <f t="shared" si="1"/>
        <v>94.2</v>
      </c>
    </row>
    <row r="23" spans="2:16" ht="12.75">
      <c r="B23" s="64"/>
      <c r="C23" s="9" t="s">
        <v>18</v>
      </c>
      <c r="D23" s="10">
        <f t="shared" si="0"/>
        <v>69.8</v>
      </c>
      <c r="E23" s="10">
        <f t="shared" si="0"/>
        <v>59.4</v>
      </c>
      <c r="F23" s="10">
        <f t="shared" si="0"/>
        <v>47.1</v>
      </c>
      <c r="G23" s="11">
        <f t="shared" si="0"/>
        <v>24.3</v>
      </c>
      <c r="K23" s="64"/>
      <c r="L23" s="9" t="s">
        <v>18</v>
      </c>
      <c r="M23" s="10">
        <f t="shared" si="1"/>
        <v>70.1</v>
      </c>
      <c r="N23" s="10">
        <f t="shared" si="1"/>
        <v>59.1</v>
      </c>
      <c r="O23" s="10">
        <f t="shared" si="1"/>
        <v>46.1</v>
      </c>
      <c r="P23" s="11">
        <f t="shared" si="1"/>
        <v>24.8</v>
      </c>
    </row>
    <row r="24" spans="2:16" ht="12.75">
      <c r="B24" s="63">
        <v>20</v>
      </c>
      <c r="C24" s="9" t="s">
        <v>17</v>
      </c>
      <c r="D24" s="10">
        <f t="shared" si="0"/>
        <v>297</v>
      </c>
      <c r="E24" s="10">
        <f t="shared" si="0"/>
        <v>278</v>
      </c>
      <c r="F24" s="10">
        <f t="shared" si="0"/>
        <v>230</v>
      </c>
      <c r="G24" s="11">
        <f t="shared" si="0"/>
        <v>103</v>
      </c>
      <c r="K24" s="63">
        <v>20</v>
      </c>
      <c r="L24" s="9" t="s">
        <v>17</v>
      </c>
      <c r="M24" s="10">
        <f t="shared" si="1"/>
        <v>292</v>
      </c>
      <c r="N24" s="10">
        <f t="shared" si="1"/>
        <v>273</v>
      </c>
      <c r="O24" s="10">
        <f t="shared" si="1"/>
        <v>228</v>
      </c>
      <c r="P24" s="11">
        <f t="shared" si="1"/>
        <v>100</v>
      </c>
    </row>
    <row r="25" spans="2:16" ht="13.5" thickBot="1">
      <c r="B25" s="65"/>
      <c r="C25" s="16" t="s">
        <v>18</v>
      </c>
      <c r="D25" s="17">
        <f t="shared" si="0"/>
        <v>64.1</v>
      </c>
      <c r="E25" s="17">
        <f t="shared" si="0"/>
        <v>54.9</v>
      </c>
      <c r="F25" s="17">
        <f t="shared" si="0"/>
        <v>43.7</v>
      </c>
      <c r="G25" s="33">
        <f t="shared" si="0"/>
        <v>22.5</v>
      </c>
      <c r="K25" s="65"/>
      <c r="L25" s="16" t="s">
        <v>18</v>
      </c>
      <c r="M25" s="17">
        <f t="shared" si="1"/>
        <v>64.2</v>
      </c>
      <c r="N25" s="17">
        <f t="shared" si="1"/>
        <v>54.6</v>
      </c>
      <c r="O25" s="17">
        <f t="shared" si="1"/>
        <v>42.7</v>
      </c>
      <c r="P25" s="33">
        <f t="shared" si="1"/>
        <v>22.9</v>
      </c>
    </row>
    <row r="26" spans="2:16" ht="12.75">
      <c r="B26" s="74" t="s">
        <v>1</v>
      </c>
      <c r="C26" s="75"/>
      <c r="D26" s="30">
        <v>1</v>
      </c>
      <c r="E26" s="30">
        <v>0.75</v>
      </c>
      <c r="F26" s="30">
        <v>0.5</v>
      </c>
      <c r="G26" s="31">
        <v>0.25</v>
      </c>
      <c r="K26" s="74" t="s">
        <v>1</v>
      </c>
      <c r="L26" s="75"/>
      <c r="M26" s="30">
        <v>1</v>
      </c>
      <c r="N26" s="30">
        <v>0.75</v>
      </c>
      <c r="O26" s="30">
        <v>0.5</v>
      </c>
      <c r="P26" s="31">
        <v>0.25</v>
      </c>
    </row>
    <row r="27" spans="2:16" ht="13.5" thickBot="1">
      <c r="B27" s="76"/>
      <c r="C27" s="77"/>
      <c r="D27" s="15">
        <f>D13</f>
        <v>3.03</v>
      </c>
      <c r="E27" s="15">
        <f>E13</f>
        <v>5.552817630955437</v>
      </c>
      <c r="F27" s="15">
        <f>F13</f>
        <v>4.246078257564497</v>
      </c>
      <c r="G27" s="32">
        <f>G13</f>
        <v>4.58</v>
      </c>
      <c r="K27" s="76"/>
      <c r="L27" s="77"/>
      <c r="M27" s="15">
        <f>M13</f>
        <v>2.94</v>
      </c>
      <c r="N27" s="15">
        <f>N13</f>
        <v>5.470349389168326</v>
      </c>
      <c r="O27" s="15">
        <f>O13</f>
        <v>4.131997098939233</v>
      </c>
      <c r="P27" s="32">
        <f>P13</f>
        <v>4.38</v>
      </c>
    </row>
    <row r="28" spans="2:13" ht="12.75">
      <c r="B28" s="74" t="s">
        <v>0</v>
      </c>
      <c r="C28" s="75"/>
      <c r="D28" s="72">
        <f>D27*0.03+E27*0.33+F27*0.41+G27*0.23</f>
        <v>4.717621903816738</v>
      </c>
      <c r="K28" s="74" t="s">
        <v>0</v>
      </c>
      <c r="L28" s="75"/>
      <c r="M28" s="72">
        <f>M27*0.03+N27*0.33+O27*0.41+P27*0.23</f>
        <v>4.594934108990634</v>
      </c>
    </row>
    <row r="29" spans="2:13" ht="13.5" thickBot="1">
      <c r="B29" s="76"/>
      <c r="C29" s="77"/>
      <c r="D29" s="73"/>
      <c r="K29" s="76"/>
      <c r="L29" s="77"/>
      <c r="M29" s="73"/>
    </row>
    <row r="33" ht="12.75">
      <c r="A33" s="54" t="s">
        <v>24</v>
      </c>
    </row>
  </sheetData>
  <sheetProtection/>
  <mergeCells count="30">
    <mergeCell ref="K15:P15"/>
    <mergeCell ref="K16:P16"/>
    <mergeCell ref="K26:L27"/>
    <mergeCell ref="K28:L29"/>
    <mergeCell ref="M28:M29"/>
    <mergeCell ref="K18:K19"/>
    <mergeCell ref="K20:K21"/>
    <mergeCell ref="K22:K23"/>
    <mergeCell ref="K24:K25"/>
    <mergeCell ref="K2:P2"/>
    <mergeCell ref="K4:K5"/>
    <mergeCell ref="K6:K7"/>
    <mergeCell ref="K8:K9"/>
    <mergeCell ref="K10:K11"/>
    <mergeCell ref="K12:L13"/>
    <mergeCell ref="B10:B11"/>
    <mergeCell ref="B12:C13"/>
    <mergeCell ref="B15:G15"/>
    <mergeCell ref="B16:G16"/>
    <mergeCell ref="B2:G2"/>
    <mergeCell ref="B4:B5"/>
    <mergeCell ref="B6:B7"/>
    <mergeCell ref="B8:B9"/>
    <mergeCell ref="B26:C27"/>
    <mergeCell ref="B28:C29"/>
    <mergeCell ref="D28:D29"/>
    <mergeCell ref="B18:B19"/>
    <mergeCell ref="B20:B21"/>
    <mergeCell ref="B22:B23"/>
    <mergeCell ref="B24:B25"/>
  </mergeCells>
  <hyperlinks>
    <hyperlink ref="A33" location="Summary!A1" display="Back to Summary Page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6">
      <selection activeCell="A33" sqref="A33"/>
    </sheetView>
  </sheetViews>
  <sheetFormatPr defaultColWidth="9.140625" defaultRowHeight="12.75"/>
  <cols>
    <col min="2" max="2" width="15.00390625" style="0" bestFit="1" customWidth="1"/>
    <col min="3" max="3" width="19.8515625" style="0" bestFit="1" customWidth="1"/>
    <col min="4" max="4" width="11.00390625" style="0" bestFit="1" customWidth="1"/>
    <col min="5" max="7" width="8.8515625" style="0" bestFit="1" customWidth="1"/>
    <col min="11" max="11" width="15.00390625" style="5" bestFit="1" customWidth="1"/>
    <col min="12" max="12" width="19.8515625" style="5" bestFit="1" customWidth="1"/>
    <col min="13" max="13" width="11.00390625" style="5" bestFit="1" customWidth="1"/>
    <col min="14" max="16" width="8.8515625" style="5" bestFit="1" customWidth="1"/>
    <col min="17" max="18" width="9.140625" style="5" customWidth="1"/>
  </cols>
  <sheetData>
    <row r="1" spans="1:14" ht="12.75" hidden="1">
      <c r="A1" s="1"/>
      <c r="B1" s="1"/>
      <c r="C1" s="1"/>
      <c r="D1" s="1"/>
      <c r="E1" s="1"/>
      <c r="K1" s="2"/>
      <c r="L1" s="2"/>
      <c r="M1" s="2"/>
      <c r="N1" s="2"/>
    </row>
    <row r="2" spans="1:16" ht="13.5" hidden="1" thickBot="1">
      <c r="A2" s="1"/>
      <c r="B2" s="62" t="s">
        <v>9</v>
      </c>
      <c r="C2" s="62"/>
      <c r="D2" s="62"/>
      <c r="E2" s="62"/>
      <c r="F2" s="62"/>
      <c r="G2" s="62"/>
      <c r="K2" s="82" t="s">
        <v>9</v>
      </c>
      <c r="L2" s="82"/>
      <c r="M2" s="82"/>
      <c r="N2" s="82"/>
      <c r="O2" s="82"/>
      <c r="P2" s="82"/>
    </row>
    <row r="3" spans="1:16" ht="12.75" hidden="1">
      <c r="A3" s="2"/>
      <c r="B3" s="20" t="s">
        <v>8</v>
      </c>
      <c r="C3" s="7"/>
      <c r="D3" s="7" t="s">
        <v>2</v>
      </c>
      <c r="E3" s="7" t="s">
        <v>3</v>
      </c>
      <c r="F3" s="7" t="s">
        <v>4</v>
      </c>
      <c r="G3" s="8" t="s">
        <v>5</v>
      </c>
      <c r="H3" s="5"/>
      <c r="I3" s="5"/>
      <c r="J3" s="5"/>
      <c r="K3" s="20" t="s">
        <v>8</v>
      </c>
      <c r="L3" s="7"/>
      <c r="M3" s="7" t="s">
        <v>2</v>
      </c>
      <c r="N3" s="7" t="s">
        <v>3</v>
      </c>
      <c r="O3" s="7" t="s">
        <v>4</v>
      </c>
      <c r="P3" s="8" t="s">
        <v>5</v>
      </c>
    </row>
    <row r="4" spans="1:16" ht="12.75" hidden="1">
      <c r="A4" s="2"/>
      <c r="B4" s="63">
        <v>35</v>
      </c>
      <c r="C4" s="9" t="s">
        <v>17</v>
      </c>
      <c r="D4" s="10">
        <v>309.7</v>
      </c>
      <c r="E4" s="10">
        <v>224</v>
      </c>
      <c r="F4" s="10">
        <v>132.9</v>
      </c>
      <c r="G4" s="11">
        <v>40.3</v>
      </c>
      <c r="H4" s="5"/>
      <c r="I4" s="5"/>
      <c r="J4" s="5"/>
      <c r="K4" s="63">
        <v>35</v>
      </c>
      <c r="L4" s="9" t="s">
        <v>17</v>
      </c>
      <c r="M4" s="10">
        <v>303.6</v>
      </c>
      <c r="N4" s="10">
        <v>220.3</v>
      </c>
      <c r="O4" s="10">
        <v>131.5</v>
      </c>
      <c r="P4" s="11">
        <v>41.9</v>
      </c>
    </row>
    <row r="5" spans="1:16" ht="12.75" hidden="1">
      <c r="A5" s="2"/>
      <c r="B5" s="64"/>
      <c r="C5" s="9" t="s">
        <v>18</v>
      </c>
      <c r="D5" s="10">
        <v>99.9032258064516</v>
      </c>
      <c r="E5" s="10">
        <v>72.02572347266882</v>
      </c>
      <c r="F5" s="10">
        <v>41.01851851851852</v>
      </c>
      <c r="G5" s="11">
        <v>12.753164556962023</v>
      </c>
      <c r="H5" s="5"/>
      <c r="I5" s="5"/>
      <c r="J5" s="5"/>
      <c r="K5" s="64"/>
      <c r="L5" s="9" t="s">
        <v>18</v>
      </c>
      <c r="M5" s="10">
        <v>100.864</v>
      </c>
      <c r="N5" s="10">
        <v>71.526</v>
      </c>
      <c r="O5" s="10">
        <v>39.7281</v>
      </c>
      <c r="P5" s="11">
        <v>12.6205</v>
      </c>
    </row>
    <row r="6" spans="1:16" ht="12.75" hidden="1">
      <c r="A6" s="2"/>
      <c r="B6" s="63">
        <v>30</v>
      </c>
      <c r="C6" s="9" t="s">
        <v>17</v>
      </c>
      <c r="D6" s="10">
        <v>328.4</v>
      </c>
      <c r="E6" s="10">
        <v>238.1</v>
      </c>
      <c r="F6" s="10">
        <v>140.8</v>
      </c>
      <c r="G6" s="11">
        <v>42.6</v>
      </c>
      <c r="H6" s="5"/>
      <c r="I6" s="5"/>
      <c r="J6" s="5"/>
      <c r="K6" s="63">
        <v>30</v>
      </c>
      <c r="L6" s="9" t="s">
        <v>17</v>
      </c>
      <c r="M6" s="10">
        <v>322.4</v>
      </c>
      <c r="N6" s="10">
        <v>234.5</v>
      </c>
      <c r="O6" s="10">
        <v>139.6</v>
      </c>
      <c r="P6" s="11">
        <v>43.2</v>
      </c>
    </row>
    <row r="7" spans="1:16" ht="12.75" hidden="1">
      <c r="A7" s="2"/>
      <c r="B7" s="64"/>
      <c r="C7" s="9" t="s">
        <v>18</v>
      </c>
      <c r="D7" s="10">
        <v>91.22222222222221</v>
      </c>
      <c r="E7" s="10">
        <v>66.13888888888889</v>
      </c>
      <c r="F7" s="10">
        <v>37.747989276139414</v>
      </c>
      <c r="G7" s="11">
        <v>11.639344262295081</v>
      </c>
      <c r="H7" s="5"/>
      <c r="I7" s="5"/>
      <c r="J7" s="5"/>
      <c r="K7" s="64"/>
      <c r="L7" s="9" t="s">
        <v>18</v>
      </c>
      <c r="M7" s="10">
        <v>91.8519</v>
      </c>
      <c r="N7" s="10">
        <v>65.5028</v>
      </c>
      <c r="O7" s="10">
        <v>36.4491</v>
      </c>
      <c r="P7" s="11">
        <v>11.4286</v>
      </c>
    </row>
    <row r="8" spans="1:16" ht="12.75" hidden="1">
      <c r="A8" s="2"/>
      <c r="B8" s="63">
        <v>25</v>
      </c>
      <c r="C8" s="9" t="s">
        <v>17</v>
      </c>
      <c r="D8" s="10">
        <v>345.9</v>
      </c>
      <c r="E8" s="10">
        <v>251.3</v>
      </c>
      <c r="F8" s="10">
        <v>148.4</v>
      </c>
      <c r="G8" s="11">
        <v>44.7</v>
      </c>
      <c r="H8" s="5"/>
      <c r="I8" s="5"/>
      <c r="J8" s="5"/>
      <c r="K8" s="63">
        <v>25</v>
      </c>
      <c r="L8" s="9" t="s">
        <v>17</v>
      </c>
      <c r="M8" s="10">
        <v>340.2</v>
      </c>
      <c r="N8" s="10">
        <v>247.9</v>
      </c>
      <c r="O8" s="10">
        <v>147.2</v>
      </c>
      <c r="P8" s="11">
        <v>44.3</v>
      </c>
    </row>
    <row r="9" spans="1:16" ht="12.75" hidden="1">
      <c r="A9" s="2"/>
      <c r="B9" s="64"/>
      <c r="C9" s="9" t="s">
        <v>18</v>
      </c>
      <c r="D9" s="10">
        <v>83.75302663438256</v>
      </c>
      <c r="E9" s="10">
        <v>60.84745762711865</v>
      </c>
      <c r="F9" s="10">
        <v>35</v>
      </c>
      <c r="G9" s="11">
        <v>10.693779904306222</v>
      </c>
      <c r="H9" s="5"/>
      <c r="I9" s="5"/>
      <c r="J9" s="5"/>
      <c r="K9" s="64"/>
      <c r="L9" s="9" t="s">
        <v>18</v>
      </c>
      <c r="M9" s="10">
        <v>83.7931</v>
      </c>
      <c r="N9" s="10">
        <v>60.0242</v>
      </c>
      <c r="O9" s="10">
        <v>33.6073</v>
      </c>
      <c r="P9" s="11">
        <v>10.4235</v>
      </c>
    </row>
    <row r="10" spans="1:16" ht="12.75" hidden="1">
      <c r="A10" s="2"/>
      <c r="B10" s="63">
        <v>20</v>
      </c>
      <c r="C10" s="9" t="s">
        <v>17</v>
      </c>
      <c r="D10" s="10">
        <v>362.3</v>
      </c>
      <c r="E10" s="10">
        <v>263.9</v>
      </c>
      <c r="F10" s="10">
        <v>155.7</v>
      </c>
      <c r="G10" s="11">
        <v>50.3</v>
      </c>
      <c r="H10" s="5"/>
      <c r="I10" s="5"/>
      <c r="J10" s="5"/>
      <c r="K10" s="63">
        <v>20</v>
      </c>
      <c r="L10" s="9" t="s">
        <v>17</v>
      </c>
      <c r="M10" s="10">
        <v>356.8</v>
      </c>
      <c r="N10" s="10">
        <v>260.6</v>
      </c>
      <c r="O10" s="10">
        <v>154.5</v>
      </c>
      <c r="P10" s="11">
        <v>49.8</v>
      </c>
    </row>
    <row r="11" spans="1:16" ht="13.5" hidden="1" thickBot="1">
      <c r="A11" s="2"/>
      <c r="B11" s="65"/>
      <c r="C11" s="16" t="s">
        <v>18</v>
      </c>
      <c r="D11" s="17">
        <v>77.08510638297872</v>
      </c>
      <c r="E11" s="17">
        <v>56.2686567164179</v>
      </c>
      <c r="F11" s="17">
        <v>32.57322175732217</v>
      </c>
      <c r="G11" s="33">
        <v>10.080160320641282</v>
      </c>
      <c r="H11" s="5"/>
      <c r="I11" s="5"/>
      <c r="J11" s="5"/>
      <c r="K11" s="65"/>
      <c r="L11" s="16" t="s">
        <v>18</v>
      </c>
      <c r="M11" s="17">
        <v>76.8966</v>
      </c>
      <c r="N11" s="17">
        <v>55.3291</v>
      </c>
      <c r="O11" s="17">
        <v>31.1492</v>
      </c>
      <c r="P11" s="33">
        <v>9.76471</v>
      </c>
    </row>
    <row r="12" spans="1:16" ht="12.75" hidden="1">
      <c r="A12" s="2"/>
      <c r="B12" s="66" t="s">
        <v>1</v>
      </c>
      <c r="C12" s="67"/>
      <c r="D12" s="14">
        <v>1</v>
      </c>
      <c r="E12" s="14">
        <v>0.75</v>
      </c>
      <c r="F12" s="14">
        <v>0.5</v>
      </c>
      <c r="G12" s="34">
        <v>0.25</v>
      </c>
      <c r="H12" s="5"/>
      <c r="I12" s="5"/>
      <c r="J12" s="5"/>
      <c r="K12" s="66" t="s">
        <v>1</v>
      </c>
      <c r="L12" s="67"/>
      <c r="M12" s="14">
        <v>1</v>
      </c>
      <c r="N12" s="14">
        <v>0.75</v>
      </c>
      <c r="O12" s="14">
        <v>0.5</v>
      </c>
      <c r="P12" s="34">
        <v>0.25</v>
      </c>
    </row>
    <row r="13" spans="1:16" ht="13.5" hidden="1" thickBot="1">
      <c r="A13" s="2"/>
      <c r="B13" s="68"/>
      <c r="C13" s="69"/>
      <c r="D13" s="15">
        <v>3.1</v>
      </c>
      <c r="E13" s="15">
        <v>3.604559003597873</v>
      </c>
      <c r="F13" s="15">
        <v>4.228543313328814</v>
      </c>
      <c r="G13" s="32">
        <v>4.879066011803871</v>
      </c>
      <c r="H13" s="5"/>
      <c r="I13" s="5"/>
      <c r="J13" s="5"/>
      <c r="K13" s="68"/>
      <c r="L13" s="69"/>
      <c r="M13" s="15">
        <v>3.009993654822335</v>
      </c>
      <c r="N13" s="15">
        <v>3.5902948318036265</v>
      </c>
      <c r="O13" s="15">
        <v>4.360311022432613</v>
      </c>
      <c r="P13" s="32">
        <v>5.027983777840738</v>
      </c>
    </row>
    <row r="14" spans="1:16" ht="12.75" hidden="1">
      <c r="A14" s="1"/>
      <c r="B14" s="1"/>
      <c r="C14" s="1"/>
      <c r="D14" s="3"/>
      <c r="E14" s="3"/>
      <c r="F14" s="4"/>
      <c r="G14" s="4"/>
      <c r="K14" s="2"/>
      <c r="L14" s="2"/>
      <c r="M14" s="35"/>
      <c r="N14" s="35"/>
      <c r="O14" s="36"/>
      <c r="P14" s="36"/>
    </row>
    <row r="15" spans="1:16" ht="12.75" hidden="1">
      <c r="A15" s="1"/>
      <c r="B15" s="70" t="s">
        <v>10</v>
      </c>
      <c r="C15" s="70"/>
      <c r="D15" s="70"/>
      <c r="E15" s="70"/>
      <c r="F15" s="70"/>
      <c r="G15" s="70"/>
      <c r="K15" s="83" t="s">
        <v>10</v>
      </c>
      <c r="L15" s="83"/>
      <c r="M15" s="83"/>
      <c r="N15" s="83"/>
      <c r="O15" s="83"/>
      <c r="P15" s="83"/>
    </row>
    <row r="16" spans="1:16" ht="16.5" thickBot="1">
      <c r="A16" s="1"/>
      <c r="B16" s="71" t="str">
        <f ca="1">MID(CELL("filename",A1),FIND("]",CELL("filename",A1))+1,255)</f>
        <v>YLAA0300HE</v>
      </c>
      <c r="C16" s="71"/>
      <c r="D16" s="71"/>
      <c r="E16" s="71"/>
      <c r="F16" s="71"/>
      <c r="G16" s="71"/>
      <c r="K16" s="84" t="str">
        <f ca="1">MID(CELL("filename",J1),FIND("]",CELL("filename",J1))+1,255)&amp;"-LS"</f>
        <v>YLAA0300HE-LS</v>
      </c>
      <c r="L16" s="84"/>
      <c r="M16" s="84"/>
      <c r="N16" s="84"/>
      <c r="O16" s="84"/>
      <c r="P16" s="84"/>
    </row>
    <row r="17" spans="1:16" ht="12.75">
      <c r="A17" s="1"/>
      <c r="B17" s="6" t="s">
        <v>8</v>
      </c>
      <c r="C17" s="7"/>
      <c r="D17" s="21" t="s">
        <v>2</v>
      </c>
      <c r="E17" s="21" t="s">
        <v>3</v>
      </c>
      <c r="F17" s="21" t="s">
        <v>4</v>
      </c>
      <c r="G17" s="22" t="s">
        <v>5</v>
      </c>
      <c r="K17" s="6" t="s">
        <v>8</v>
      </c>
      <c r="L17" s="7"/>
      <c r="M17" s="21" t="s">
        <v>2</v>
      </c>
      <c r="N17" s="21" t="s">
        <v>3</v>
      </c>
      <c r="O17" s="21" t="s">
        <v>4</v>
      </c>
      <c r="P17" s="22" t="s">
        <v>5</v>
      </c>
    </row>
    <row r="18" spans="1:16" ht="12.75">
      <c r="A18" s="1"/>
      <c r="B18" s="63">
        <v>35</v>
      </c>
      <c r="C18" s="9" t="s">
        <v>17</v>
      </c>
      <c r="D18" s="10">
        <f aca="true" t="shared" si="0" ref="D18:G25">ROUND(D4,3-(1+INT(LOG10(ABS(D4)))))</f>
        <v>310</v>
      </c>
      <c r="E18" s="10">
        <f t="shared" si="0"/>
        <v>224</v>
      </c>
      <c r="F18" s="10">
        <f t="shared" si="0"/>
        <v>133</v>
      </c>
      <c r="G18" s="11">
        <f t="shared" si="0"/>
        <v>40.3</v>
      </c>
      <c r="K18" s="63">
        <v>35</v>
      </c>
      <c r="L18" s="9" t="s">
        <v>17</v>
      </c>
      <c r="M18" s="10">
        <f aca="true" t="shared" si="1" ref="M18:P25">ROUND(M4,3-(1+INT(LOG10(ABS(M4)))))</f>
        <v>304</v>
      </c>
      <c r="N18" s="10">
        <f t="shared" si="1"/>
        <v>220</v>
      </c>
      <c r="O18" s="10">
        <f t="shared" si="1"/>
        <v>132</v>
      </c>
      <c r="P18" s="11">
        <f t="shared" si="1"/>
        <v>41.9</v>
      </c>
    </row>
    <row r="19" spans="1:16" ht="12.75">
      <c r="A19" s="1"/>
      <c r="B19" s="64"/>
      <c r="C19" s="9" t="s">
        <v>18</v>
      </c>
      <c r="D19" s="10">
        <f t="shared" si="0"/>
        <v>99.9</v>
      </c>
      <c r="E19" s="10">
        <f t="shared" si="0"/>
        <v>72</v>
      </c>
      <c r="F19" s="10">
        <f t="shared" si="0"/>
        <v>41</v>
      </c>
      <c r="G19" s="11">
        <f t="shared" si="0"/>
        <v>12.8</v>
      </c>
      <c r="K19" s="64"/>
      <c r="L19" s="9" t="s">
        <v>18</v>
      </c>
      <c r="M19" s="10">
        <f t="shared" si="1"/>
        <v>101</v>
      </c>
      <c r="N19" s="10">
        <f t="shared" si="1"/>
        <v>71.5</v>
      </c>
      <c r="O19" s="10">
        <f t="shared" si="1"/>
        <v>39.7</v>
      </c>
      <c r="P19" s="11">
        <f t="shared" si="1"/>
        <v>12.6</v>
      </c>
    </row>
    <row r="20" spans="1:16" ht="12.75">
      <c r="A20" s="1"/>
      <c r="B20" s="63">
        <v>30</v>
      </c>
      <c r="C20" s="9" t="s">
        <v>17</v>
      </c>
      <c r="D20" s="10">
        <f t="shared" si="0"/>
        <v>328</v>
      </c>
      <c r="E20" s="10">
        <f t="shared" si="0"/>
        <v>238</v>
      </c>
      <c r="F20" s="10">
        <f t="shared" si="0"/>
        <v>141</v>
      </c>
      <c r="G20" s="11">
        <f t="shared" si="0"/>
        <v>42.6</v>
      </c>
      <c r="K20" s="63">
        <v>30</v>
      </c>
      <c r="L20" s="9" t="s">
        <v>17</v>
      </c>
      <c r="M20" s="10">
        <f t="shared" si="1"/>
        <v>322</v>
      </c>
      <c r="N20" s="10">
        <f t="shared" si="1"/>
        <v>235</v>
      </c>
      <c r="O20" s="10">
        <f t="shared" si="1"/>
        <v>140</v>
      </c>
      <c r="P20" s="11">
        <f t="shared" si="1"/>
        <v>43.2</v>
      </c>
    </row>
    <row r="21" spans="1:16" ht="12.75">
      <c r="A21" s="1"/>
      <c r="B21" s="64"/>
      <c r="C21" s="9" t="s">
        <v>18</v>
      </c>
      <c r="D21" s="10">
        <f t="shared" si="0"/>
        <v>91.2</v>
      </c>
      <c r="E21" s="10">
        <f t="shared" si="0"/>
        <v>66.1</v>
      </c>
      <c r="F21" s="10">
        <f t="shared" si="0"/>
        <v>37.7</v>
      </c>
      <c r="G21" s="11">
        <f t="shared" si="0"/>
        <v>11.6</v>
      </c>
      <c r="K21" s="64"/>
      <c r="L21" s="9" t="s">
        <v>18</v>
      </c>
      <c r="M21" s="10">
        <f t="shared" si="1"/>
        <v>91.9</v>
      </c>
      <c r="N21" s="10">
        <f t="shared" si="1"/>
        <v>65.5</v>
      </c>
      <c r="O21" s="10">
        <f t="shared" si="1"/>
        <v>36.4</v>
      </c>
      <c r="P21" s="11">
        <f t="shared" si="1"/>
        <v>11.4</v>
      </c>
    </row>
    <row r="22" spans="2:16" ht="12.75">
      <c r="B22" s="63">
        <v>25</v>
      </c>
      <c r="C22" s="9" t="s">
        <v>17</v>
      </c>
      <c r="D22" s="10">
        <f t="shared" si="0"/>
        <v>346</v>
      </c>
      <c r="E22" s="10">
        <f t="shared" si="0"/>
        <v>251</v>
      </c>
      <c r="F22" s="10">
        <f t="shared" si="0"/>
        <v>148</v>
      </c>
      <c r="G22" s="11">
        <f t="shared" si="0"/>
        <v>44.7</v>
      </c>
      <c r="K22" s="63">
        <v>25</v>
      </c>
      <c r="L22" s="9" t="s">
        <v>17</v>
      </c>
      <c r="M22" s="10">
        <f t="shared" si="1"/>
        <v>340</v>
      </c>
      <c r="N22" s="10">
        <f t="shared" si="1"/>
        <v>248</v>
      </c>
      <c r="O22" s="10">
        <f t="shared" si="1"/>
        <v>147</v>
      </c>
      <c r="P22" s="11">
        <f t="shared" si="1"/>
        <v>44.3</v>
      </c>
    </row>
    <row r="23" spans="2:16" ht="12.75">
      <c r="B23" s="64"/>
      <c r="C23" s="9" t="s">
        <v>18</v>
      </c>
      <c r="D23" s="10">
        <f t="shared" si="0"/>
        <v>83.8</v>
      </c>
      <c r="E23" s="10">
        <f t="shared" si="0"/>
        <v>60.8</v>
      </c>
      <c r="F23" s="10">
        <f t="shared" si="0"/>
        <v>35</v>
      </c>
      <c r="G23" s="11">
        <f t="shared" si="0"/>
        <v>10.7</v>
      </c>
      <c r="K23" s="64"/>
      <c r="L23" s="9" t="s">
        <v>18</v>
      </c>
      <c r="M23" s="10">
        <f t="shared" si="1"/>
        <v>83.8</v>
      </c>
      <c r="N23" s="10">
        <f t="shared" si="1"/>
        <v>60</v>
      </c>
      <c r="O23" s="10">
        <f t="shared" si="1"/>
        <v>33.6</v>
      </c>
      <c r="P23" s="11">
        <f t="shared" si="1"/>
        <v>10.4</v>
      </c>
    </row>
    <row r="24" spans="2:16" ht="12.75">
      <c r="B24" s="63">
        <v>20</v>
      </c>
      <c r="C24" s="9" t="s">
        <v>17</v>
      </c>
      <c r="D24" s="10">
        <f t="shared" si="0"/>
        <v>362</v>
      </c>
      <c r="E24" s="10">
        <f t="shared" si="0"/>
        <v>264</v>
      </c>
      <c r="F24" s="10">
        <f t="shared" si="0"/>
        <v>156</v>
      </c>
      <c r="G24" s="11">
        <f t="shared" si="0"/>
        <v>50.3</v>
      </c>
      <c r="K24" s="63">
        <v>20</v>
      </c>
      <c r="L24" s="9" t="s">
        <v>17</v>
      </c>
      <c r="M24" s="10">
        <f t="shared" si="1"/>
        <v>357</v>
      </c>
      <c r="N24" s="10">
        <f t="shared" si="1"/>
        <v>261</v>
      </c>
      <c r="O24" s="10">
        <f t="shared" si="1"/>
        <v>155</v>
      </c>
      <c r="P24" s="11">
        <f t="shared" si="1"/>
        <v>49.8</v>
      </c>
    </row>
    <row r="25" spans="2:16" ht="13.5" thickBot="1">
      <c r="B25" s="65"/>
      <c r="C25" s="16" t="s">
        <v>18</v>
      </c>
      <c r="D25" s="17">
        <f t="shared" si="0"/>
        <v>77.1</v>
      </c>
      <c r="E25" s="17">
        <f t="shared" si="0"/>
        <v>56.3</v>
      </c>
      <c r="F25" s="17">
        <f t="shared" si="0"/>
        <v>32.6</v>
      </c>
      <c r="G25" s="33">
        <f t="shared" si="0"/>
        <v>10.1</v>
      </c>
      <c r="K25" s="65"/>
      <c r="L25" s="16" t="s">
        <v>18</v>
      </c>
      <c r="M25" s="17">
        <f t="shared" si="1"/>
        <v>76.9</v>
      </c>
      <c r="N25" s="17">
        <f t="shared" si="1"/>
        <v>55.3</v>
      </c>
      <c r="O25" s="17">
        <f t="shared" si="1"/>
        <v>31.1</v>
      </c>
      <c r="P25" s="33">
        <f t="shared" si="1"/>
        <v>9.76</v>
      </c>
    </row>
    <row r="26" spans="2:16" ht="12.75">
      <c r="B26" s="74" t="s">
        <v>1</v>
      </c>
      <c r="C26" s="75"/>
      <c r="D26" s="30">
        <v>1</v>
      </c>
      <c r="E26" s="30">
        <v>0.75</v>
      </c>
      <c r="F26" s="30">
        <v>0.5</v>
      </c>
      <c r="G26" s="31">
        <v>0.25</v>
      </c>
      <c r="K26" s="74" t="s">
        <v>1</v>
      </c>
      <c r="L26" s="75"/>
      <c r="M26" s="30">
        <v>1</v>
      </c>
      <c r="N26" s="30">
        <v>0.75</v>
      </c>
      <c r="O26" s="30">
        <v>0.5</v>
      </c>
      <c r="P26" s="31">
        <v>0.25</v>
      </c>
    </row>
    <row r="27" spans="2:16" ht="13.5" thickBot="1">
      <c r="B27" s="76"/>
      <c r="C27" s="77"/>
      <c r="D27" s="15">
        <f>D13</f>
        <v>3.1</v>
      </c>
      <c r="E27" s="15">
        <f>E13</f>
        <v>3.604559003597873</v>
      </c>
      <c r="F27" s="15">
        <f>F13</f>
        <v>4.228543313328814</v>
      </c>
      <c r="G27" s="32">
        <f>G13</f>
        <v>4.879066011803871</v>
      </c>
      <c r="K27" s="76"/>
      <c r="L27" s="77"/>
      <c r="M27" s="15">
        <f>M13</f>
        <v>3.009993654822335</v>
      </c>
      <c r="N27" s="15">
        <f>N13</f>
        <v>3.5902948318036265</v>
      </c>
      <c r="O27" s="15">
        <f>O13</f>
        <v>4.360311022432613</v>
      </c>
      <c r="P27" s="32">
        <f>P13</f>
        <v>5.027983777840738</v>
      </c>
    </row>
    <row r="28" spans="2:13" ht="12.75">
      <c r="B28" s="74" t="s">
        <v>0</v>
      </c>
      <c r="C28" s="75"/>
      <c r="D28" s="72">
        <f>D27*0.03+E27*0.33+F27*0.41+G27*0.23</f>
        <v>4.138392412367002</v>
      </c>
      <c r="K28" s="74" t="s">
        <v>0</v>
      </c>
      <c r="L28" s="75"/>
      <c r="M28" s="78">
        <f>M27*0.03+N27*0.33+O27*0.41+P27*0.23</f>
        <v>4.219260892240608</v>
      </c>
    </row>
    <row r="29" spans="2:13" ht="13.5" thickBot="1">
      <c r="B29" s="76"/>
      <c r="C29" s="77"/>
      <c r="D29" s="73"/>
      <c r="K29" s="76"/>
      <c r="L29" s="77"/>
      <c r="M29" s="79"/>
    </row>
    <row r="33" ht="12.75">
      <c r="A33" s="54" t="s">
        <v>24</v>
      </c>
    </row>
  </sheetData>
  <sheetProtection/>
  <mergeCells count="30">
    <mergeCell ref="K15:P15"/>
    <mergeCell ref="K16:P16"/>
    <mergeCell ref="K26:L27"/>
    <mergeCell ref="K28:L29"/>
    <mergeCell ref="M28:M29"/>
    <mergeCell ref="K18:K19"/>
    <mergeCell ref="K20:K21"/>
    <mergeCell ref="K22:K23"/>
    <mergeCell ref="K24:K25"/>
    <mergeCell ref="K2:P2"/>
    <mergeCell ref="K4:K5"/>
    <mergeCell ref="K6:K7"/>
    <mergeCell ref="K8:K9"/>
    <mergeCell ref="K10:K11"/>
    <mergeCell ref="K12:L13"/>
    <mergeCell ref="B15:G15"/>
    <mergeCell ref="B16:G16"/>
    <mergeCell ref="B26:C27"/>
    <mergeCell ref="B28:C29"/>
    <mergeCell ref="D28:D29"/>
    <mergeCell ref="B18:B19"/>
    <mergeCell ref="B20:B21"/>
    <mergeCell ref="B22:B23"/>
    <mergeCell ref="B24:B25"/>
    <mergeCell ref="B2:G2"/>
    <mergeCell ref="B4:B5"/>
    <mergeCell ref="B6:B7"/>
    <mergeCell ref="B8:B9"/>
    <mergeCell ref="B10:B11"/>
    <mergeCell ref="B12:C13"/>
  </mergeCells>
  <hyperlinks>
    <hyperlink ref="A33" location="Summary!A1" display="Back to Summary Page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6">
      <selection activeCell="A33" sqref="A33"/>
    </sheetView>
  </sheetViews>
  <sheetFormatPr defaultColWidth="9.140625" defaultRowHeight="12.75"/>
  <cols>
    <col min="2" max="2" width="15.00390625" style="0" bestFit="1" customWidth="1"/>
    <col min="3" max="3" width="19.8515625" style="0" bestFit="1" customWidth="1"/>
    <col min="4" max="4" width="11.00390625" style="0" bestFit="1" customWidth="1"/>
    <col min="5" max="7" width="8.8515625" style="0" bestFit="1" customWidth="1"/>
    <col min="11" max="11" width="15.00390625" style="5" bestFit="1" customWidth="1"/>
    <col min="12" max="12" width="19.8515625" style="5" bestFit="1" customWidth="1"/>
    <col min="13" max="13" width="11.00390625" style="5" bestFit="1" customWidth="1"/>
    <col min="14" max="16" width="8.8515625" style="5" bestFit="1" customWidth="1"/>
    <col min="17" max="18" width="9.140625" style="5" customWidth="1"/>
  </cols>
  <sheetData>
    <row r="1" spans="1:14" ht="12.75" hidden="1">
      <c r="A1" s="1"/>
      <c r="B1" s="1"/>
      <c r="C1" s="1"/>
      <c r="D1" s="1"/>
      <c r="E1" s="1"/>
      <c r="K1" s="2"/>
      <c r="L1" s="2"/>
      <c r="M1" s="2"/>
      <c r="N1" s="2"/>
    </row>
    <row r="2" spans="1:16" ht="13.5" hidden="1" thickBot="1">
      <c r="A2" s="1"/>
      <c r="B2" s="62" t="s">
        <v>9</v>
      </c>
      <c r="C2" s="62"/>
      <c r="D2" s="62"/>
      <c r="E2" s="62"/>
      <c r="F2" s="62"/>
      <c r="G2" s="62"/>
      <c r="K2" s="82" t="s">
        <v>9</v>
      </c>
      <c r="L2" s="82"/>
      <c r="M2" s="82"/>
      <c r="N2" s="82"/>
      <c r="O2" s="82"/>
      <c r="P2" s="82"/>
    </row>
    <row r="3" spans="1:16" ht="12.75" hidden="1">
      <c r="A3" s="2"/>
      <c r="B3" s="20" t="s">
        <v>8</v>
      </c>
      <c r="C3" s="7"/>
      <c r="D3" s="7" t="s">
        <v>2</v>
      </c>
      <c r="E3" s="7" t="s">
        <v>3</v>
      </c>
      <c r="F3" s="7" t="s">
        <v>4</v>
      </c>
      <c r="G3" s="8" t="s">
        <v>5</v>
      </c>
      <c r="H3" s="5"/>
      <c r="I3" s="5"/>
      <c r="J3" s="5"/>
      <c r="K3" s="20" t="s">
        <v>8</v>
      </c>
      <c r="L3" s="7"/>
      <c r="M3" s="7" t="s">
        <v>2</v>
      </c>
      <c r="N3" s="7" t="s">
        <v>3</v>
      </c>
      <c r="O3" s="7" t="s">
        <v>4</v>
      </c>
      <c r="P3" s="8" t="s">
        <v>5</v>
      </c>
    </row>
    <row r="4" spans="1:16" ht="12.75" hidden="1">
      <c r="A4" s="2"/>
      <c r="B4" s="63">
        <v>35</v>
      </c>
      <c r="C4" s="9" t="s">
        <v>17</v>
      </c>
      <c r="D4" s="10">
        <v>346.4</v>
      </c>
      <c r="E4" s="10">
        <v>260</v>
      </c>
      <c r="F4" s="10">
        <v>175</v>
      </c>
      <c r="G4" s="11">
        <v>76.5</v>
      </c>
      <c r="H4" s="5"/>
      <c r="I4" s="5"/>
      <c r="J4" s="5"/>
      <c r="K4" s="63">
        <v>35</v>
      </c>
      <c r="L4" s="9" t="s">
        <v>17</v>
      </c>
      <c r="M4" s="10">
        <v>340</v>
      </c>
      <c r="N4" s="10">
        <v>256</v>
      </c>
      <c r="O4" s="10">
        <v>173.5</v>
      </c>
      <c r="P4" s="11">
        <v>74.4</v>
      </c>
    </row>
    <row r="5" spans="1:16" ht="12.75" hidden="1">
      <c r="A5" s="2"/>
      <c r="B5" s="64"/>
      <c r="C5" s="9" t="s">
        <v>18</v>
      </c>
      <c r="D5" s="10">
        <v>111.74193548387096</v>
      </c>
      <c r="E5" s="10">
        <v>82.80254777070063</v>
      </c>
      <c r="F5" s="10">
        <v>54.347826086956516</v>
      </c>
      <c r="G5" s="11">
        <v>27.419354838709676</v>
      </c>
      <c r="H5" s="5"/>
      <c r="I5" s="5"/>
      <c r="J5" s="5"/>
      <c r="K5" s="64"/>
      <c r="L5" s="9" t="s">
        <v>18</v>
      </c>
      <c r="M5" s="10">
        <v>112.211</v>
      </c>
      <c r="N5" s="10">
        <v>82.0513</v>
      </c>
      <c r="O5" s="10">
        <v>52.259</v>
      </c>
      <c r="P5" s="11">
        <v>27.9699</v>
      </c>
    </row>
    <row r="6" spans="1:16" ht="12.75" hidden="1">
      <c r="A6" s="2"/>
      <c r="B6" s="63">
        <v>30</v>
      </c>
      <c r="C6" s="9" t="s">
        <v>17</v>
      </c>
      <c r="D6" s="10">
        <v>367.2</v>
      </c>
      <c r="E6" s="10">
        <v>275.9</v>
      </c>
      <c r="F6" s="10">
        <v>185.7</v>
      </c>
      <c r="G6" s="11">
        <v>81.6</v>
      </c>
      <c r="H6" s="5"/>
      <c r="I6" s="5"/>
      <c r="J6" s="5"/>
      <c r="K6" s="63">
        <v>30</v>
      </c>
      <c r="L6" s="9" t="s">
        <v>17</v>
      </c>
      <c r="M6" s="10">
        <v>360.9</v>
      </c>
      <c r="N6" s="10">
        <v>272.1</v>
      </c>
      <c r="O6" s="10">
        <v>184.2</v>
      </c>
      <c r="P6" s="11">
        <v>79.6</v>
      </c>
    </row>
    <row r="7" spans="1:16" ht="12.75" hidden="1">
      <c r="A7" s="2"/>
      <c r="B7" s="64"/>
      <c r="C7" s="9" t="s">
        <v>18</v>
      </c>
      <c r="D7" s="10">
        <v>102.2841225626741</v>
      </c>
      <c r="E7" s="10">
        <v>76.00550964187327</v>
      </c>
      <c r="F7" s="10">
        <v>50.325203252032516</v>
      </c>
      <c r="G7" s="11">
        <v>25.030674846625768</v>
      </c>
      <c r="H7" s="5"/>
      <c r="I7" s="5"/>
      <c r="J7" s="5"/>
      <c r="K7" s="64"/>
      <c r="L7" s="9" t="s">
        <v>18</v>
      </c>
      <c r="M7" s="10">
        <v>102.238</v>
      </c>
      <c r="N7" s="10">
        <v>74.9587</v>
      </c>
      <c r="O7" s="10">
        <v>48.094</v>
      </c>
      <c r="P7" s="11">
        <v>25.5949</v>
      </c>
    </row>
    <row r="8" spans="1:16" ht="12.75" hidden="1">
      <c r="A8" s="2"/>
      <c r="B8" s="63">
        <v>25</v>
      </c>
      <c r="C8" s="9" t="s">
        <v>17</v>
      </c>
      <c r="D8" s="10">
        <v>386.7</v>
      </c>
      <c r="E8" s="10">
        <v>291</v>
      </c>
      <c r="F8" s="10">
        <v>196</v>
      </c>
      <c r="G8" s="11">
        <v>86.5</v>
      </c>
      <c r="H8" s="5"/>
      <c r="I8" s="5"/>
      <c r="J8" s="5"/>
      <c r="K8" s="63">
        <v>25</v>
      </c>
      <c r="L8" s="9" t="s">
        <v>17</v>
      </c>
      <c r="M8" s="10">
        <v>380.8</v>
      </c>
      <c r="N8" s="10">
        <v>287.4</v>
      </c>
      <c r="O8" s="10">
        <v>194.6</v>
      </c>
      <c r="P8" s="11">
        <v>84.5</v>
      </c>
    </row>
    <row r="9" spans="1:16" ht="12.75" hidden="1">
      <c r="A9" s="2"/>
      <c r="B9" s="64"/>
      <c r="C9" s="9" t="s">
        <v>18</v>
      </c>
      <c r="D9" s="10">
        <v>93.85922330097087</v>
      </c>
      <c r="E9" s="10">
        <v>70.12048192771084</v>
      </c>
      <c r="F9" s="10">
        <v>46.778042959427204</v>
      </c>
      <c r="G9" s="11">
        <v>22.94429708222812</v>
      </c>
      <c r="H9" s="5"/>
      <c r="I9" s="5"/>
      <c r="J9" s="5"/>
      <c r="K9" s="64"/>
      <c r="L9" s="9" t="s">
        <v>18</v>
      </c>
      <c r="M9" s="10">
        <v>93.5627</v>
      </c>
      <c r="N9" s="10">
        <v>68.9209</v>
      </c>
      <c r="O9" s="10">
        <v>44.4292</v>
      </c>
      <c r="P9" s="11">
        <v>23.3425</v>
      </c>
    </row>
    <row r="10" spans="1:16" ht="12.75" hidden="1">
      <c r="A10" s="2"/>
      <c r="B10" s="63">
        <v>20</v>
      </c>
      <c r="C10" s="9" t="s">
        <v>17</v>
      </c>
      <c r="D10" s="10">
        <v>405.1</v>
      </c>
      <c r="E10" s="10">
        <v>305.2</v>
      </c>
      <c r="F10" s="10">
        <v>206</v>
      </c>
      <c r="G10" s="11">
        <v>91.2</v>
      </c>
      <c r="H10" s="5"/>
      <c r="I10" s="5"/>
      <c r="J10" s="5"/>
      <c r="K10" s="63">
        <v>20</v>
      </c>
      <c r="L10" s="9" t="s">
        <v>17</v>
      </c>
      <c r="M10" s="10">
        <v>399.4</v>
      </c>
      <c r="N10" s="10">
        <v>301.8</v>
      </c>
      <c r="O10" s="10">
        <v>204.6</v>
      </c>
      <c r="P10" s="11">
        <v>89.2</v>
      </c>
    </row>
    <row r="11" spans="1:16" ht="13.5" hidden="1" thickBot="1">
      <c r="A11" s="2"/>
      <c r="B11" s="65"/>
      <c r="C11" s="16" t="s">
        <v>18</v>
      </c>
      <c r="D11" s="17">
        <v>86.55982905982907</v>
      </c>
      <c r="E11" s="17">
        <v>64.93617021276596</v>
      </c>
      <c r="F11" s="17">
        <v>43.64406779661017</v>
      </c>
      <c r="G11" s="33">
        <v>21.062355658198616</v>
      </c>
      <c r="H11" s="5"/>
      <c r="I11" s="5"/>
      <c r="J11" s="5"/>
      <c r="K11" s="65"/>
      <c r="L11" s="16" t="s">
        <v>18</v>
      </c>
      <c r="M11" s="17">
        <v>86.0776</v>
      </c>
      <c r="N11" s="17">
        <v>63.5368</v>
      </c>
      <c r="O11" s="17">
        <v>41.25</v>
      </c>
      <c r="P11" s="33">
        <v>21.3909</v>
      </c>
    </row>
    <row r="12" spans="1:16" ht="12.75" hidden="1">
      <c r="A12" s="2"/>
      <c r="B12" s="66" t="s">
        <v>1</v>
      </c>
      <c r="C12" s="67"/>
      <c r="D12" s="14">
        <v>1</v>
      </c>
      <c r="E12" s="14">
        <v>0.75</v>
      </c>
      <c r="F12" s="14">
        <v>0.5</v>
      </c>
      <c r="G12" s="34">
        <v>0.25</v>
      </c>
      <c r="H12" s="5"/>
      <c r="I12" s="5"/>
      <c r="J12" s="5"/>
      <c r="K12" s="66" t="s">
        <v>1</v>
      </c>
      <c r="L12" s="67"/>
      <c r="M12" s="14">
        <v>1</v>
      </c>
      <c r="N12" s="14">
        <v>0.75</v>
      </c>
      <c r="O12" s="14">
        <v>0.5</v>
      </c>
      <c r="P12" s="34">
        <v>0.25</v>
      </c>
    </row>
    <row r="13" spans="1:16" ht="13.5" hidden="1" thickBot="1">
      <c r="A13" s="2"/>
      <c r="B13" s="68"/>
      <c r="C13" s="69"/>
      <c r="D13" s="15">
        <v>3.1</v>
      </c>
      <c r="E13" s="15">
        <v>3.637546151009432</v>
      </c>
      <c r="F13" s="15">
        <v>4.142014666211296</v>
      </c>
      <c r="G13" s="32">
        <v>4.33</v>
      </c>
      <c r="H13" s="5"/>
      <c r="I13" s="5"/>
      <c r="J13" s="5"/>
      <c r="K13" s="68"/>
      <c r="L13" s="69"/>
      <c r="M13" s="15">
        <v>3.030005970894119</v>
      </c>
      <c r="N13" s="15">
        <v>3.6568334855549725</v>
      </c>
      <c r="O13" s="15">
        <v>4.280204305491744</v>
      </c>
      <c r="P13" s="32">
        <v>4.169997522310891</v>
      </c>
    </row>
    <row r="14" spans="1:16" ht="12.75" hidden="1">
      <c r="A14" s="1"/>
      <c r="B14" s="1"/>
      <c r="C14" s="1"/>
      <c r="D14" s="3"/>
      <c r="E14" s="3"/>
      <c r="F14" s="4"/>
      <c r="G14" s="4"/>
      <c r="K14" s="2"/>
      <c r="L14" s="2"/>
      <c r="M14" s="35"/>
      <c r="N14" s="35"/>
      <c r="O14" s="36"/>
      <c r="P14" s="36"/>
    </row>
    <row r="15" spans="1:16" ht="12.75" hidden="1">
      <c r="A15" s="1"/>
      <c r="B15" s="70" t="s">
        <v>10</v>
      </c>
      <c r="C15" s="70"/>
      <c r="D15" s="70"/>
      <c r="E15" s="70"/>
      <c r="F15" s="70"/>
      <c r="G15" s="70"/>
      <c r="K15" s="83" t="s">
        <v>10</v>
      </c>
      <c r="L15" s="83"/>
      <c r="M15" s="83"/>
      <c r="N15" s="83"/>
      <c r="O15" s="83"/>
      <c r="P15" s="83"/>
    </row>
    <row r="16" spans="1:16" ht="16.5" thickBot="1">
      <c r="A16" s="1"/>
      <c r="B16" s="71" t="str">
        <f ca="1">MID(CELL("filename",A1),FIND("]",CELL("filename",A1))+1,255)</f>
        <v>YLAA0350HE</v>
      </c>
      <c r="C16" s="71"/>
      <c r="D16" s="71"/>
      <c r="E16" s="71"/>
      <c r="F16" s="71"/>
      <c r="G16" s="71"/>
      <c r="K16" s="84" t="str">
        <f ca="1">MID(CELL("filename",J1),FIND("]",CELL("filename",J1))+1,255)&amp;"-LS"</f>
        <v>YLAA0350HE-LS</v>
      </c>
      <c r="L16" s="84"/>
      <c r="M16" s="84"/>
      <c r="N16" s="84"/>
      <c r="O16" s="84"/>
      <c r="P16" s="84"/>
    </row>
    <row r="17" spans="1:16" ht="12.75">
      <c r="A17" s="1"/>
      <c r="B17" s="6" t="s">
        <v>8</v>
      </c>
      <c r="C17" s="7"/>
      <c r="D17" s="21" t="s">
        <v>2</v>
      </c>
      <c r="E17" s="21" t="s">
        <v>3</v>
      </c>
      <c r="F17" s="21" t="s">
        <v>4</v>
      </c>
      <c r="G17" s="22" t="s">
        <v>5</v>
      </c>
      <c r="K17" s="6" t="s">
        <v>8</v>
      </c>
      <c r="L17" s="7"/>
      <c r="M17" s="21" t="s">
        <v>2</v>
      </c>
      <c r="N17" s="21" t="s">
        <v>3</v>
      </c>
      <c r="O17" s="21" t="s">
        <v>4</v>
      </c>
      <c r="P17" s="22" t="s">
        <v>5</v>
      </c>
    </row>
    <row r="18" spans="1:16" ht="12.75">
      <c r="A18" s="1"/>
      <c r="B18" s="63">
        <v>35</v>
      </c>
      <c r="C18" s="9" t="s">
        <v>17</v>
      </c>
      <c r="D18" s="10">
        <f aca="true" t="shared" si="0" ref="D18:G25">ROUND(D4,3-(1+INT(LOG10(ABS(D4)))))</f>
        <v>346</v>
      </c>
      <c r="E18" s="10">
        <f t="shared" si="0"/>
        <v>260</v>
      </c>
      <c r="F18" s="10">
        <f t="shared" si="0"/>
        <v>175</v>
      </c>
      <c r="G18" s="11">
        <f t="shared" si="0"/>
        <v>76.5</v>
      </c>
      <c r="K18" s="63">
        <v>35</v>
      </c>
      <c r="L18" s="9" t="s">
        <v>17</v>
      </c>
      <c r="M18" s="10">
        <f aca="true" t="shared" si="1" ref="M18:P25">ROUND(M4,3-(1+INT(LOG10(ABS(M4)))))</f>
        <v>340</v>
      </c>
      <c r="N18" s="10">
        <f t="shared" si="1"/>
        <v>256</v>
      </c>
      <c r="O18" s="10">
        <f t="shared" si="1"/>
        <v>174</v>
      </c>
      <c r="P18" s="11">
        <f t="shared" si="1"/>
        <v>74.4</v>
      </c>
    </row>
    <row r="19" spans="1:16" ht="12.75">
      <c r="A19" s="1"/>
      <c r="B19" s="64"/>
      <c r="C19" s="9" t="s">
        <v>18</v>
      </c>
      <c r="D19" s="10">
        <f t="shared" si="0"/>
        <v>112</v>
      </c>
      <c r="E19" s="10">
        <f t="shared" si="0"/>
        <v>82.8</v>
      </c>
      <c r="F19" s="10">
        <f t="shared" si="0"/>
        <v>54.3</v>
      </c>
      <c r="G19" s="11">
        <f t="shared" si="0"/>
        <v>27.4</v>
      </c>
      <c r="K19" s="64"/>
      <c r="L19" s="9" t="s">
        <v>18</v>
      </c>
      <c r="M19" s="10">
        <f t="shared" si="1"/>
        <v>112</v>
      </c>
      <c r="N19" s="10">
        <f t="shared" si="1"/>
        <v>82.1</v>
      </c>
      <c r="O19" s="10">
        <f t="shared" si="1"/>
        <v>52.3</v>
      </c>
      <c r="P19" s="11">
        <f t="shared" si="1"/>
        <v>28</v>
      </c>
    </row>
    <row r="20" spans="1:16" ht="12.75">
      <c r="A20" s="1"/>
      <c r="B20" s="63">
        <v>30</v>
      </c>
      <c r="C20" s="9" t="s">
        <v>17</v>
      </c>
      <c r="D20" s="10">
        <f t="shared" si="0"/>
        <v>367</v>
      </c>
      <c r="E20" s="10">
        <f t="shared" si="0"/>
        <v>276</v>
      </c>
      <c r="F20" s="10">
        <f t="shared" si="0"/>
        <v>186</v>
      </c>
      <c r="G20" s="11">
        <f t="shared" si="0"/>
        <v>81.6</v>
      </c>
      <c r="K20" s="63">
        <v>30</v>
      </c>
      <c r="L20" s="9" t="s">
        <v>17</v>
      </c>
      <c r="M20" s="10">
        <f t="shared" si="1"/>
        <v>361</v>
      </c>
      <c r="N20" s="10">
        <f t="shared" si="1"/>
        <v>272</v>
      </c>
      <c r="O20" s="10">
        <f t="shared" si="1"/>
        <v>184</v>
      </c>
      <c r="P20" s="11">
        <f t="shared" si="1"/>
        <v>79.6</v>
      </c>
    </row>
    <row r="21" spans="1:16" ht="12.75">
      <c r="A21" s="1"/>
      <c r="B21" s="64"/>
      <c r="C21" s="9" t="s">
        <v>18</v>
      </c>
      <c r="D21" s="10">
        <f t="shared" si="0"/>
        <v>102</v>
      </c>
      <c r="E21" s="10">
        <f t="shared" si="0"/>
        <v>76</v>
      </c>
      <c r="F21" s="10">
        <f t="shared" si="0"/>
        <v>50.3</v>
      </c>
      <c r="G21" s="11">
        <f t="shared" si="0"/>
        <v>25</v>
      </c>
      <c r="K21" s="64"/>
      <c r="L21" s="9" t="s">
        <v>18</v>
      </c>
      <c r="M21" s="10">
        <f t="shared" si="1"/>
        <v>102</v>
      </c>
      <c r="N21" s="10">
        <f t="shared" si="1"/>
        <v>75</v>
      </c>
      <c r="O21" s="10">
        <f t="shared" si="1"/>
        <v>48.1</v>
      </c>
      <c r="P21" s="11">
        <f t="shared" si="1"/>
        <v>25.6</v>
      </c>
    </row>
    <row r="22" spans="2:16" ht="12.75">
      <c r="B22" s="63">
        <v>25</v>
      </c>
      <c r="C22" s="9" t="s">
        <v>17</v>
      </c>
      <c r="D22" s="10">
        <f t="shared" si="0"/>
        <v>387</v>
      </c>
      <c r="E22" s="10">
        <f t="shared" si="0"/>
        <v>291</v>
      </c>
      <c r="F22" s="10">
        <f t="shared" si="0"/>
        <v>196</v>
      </c>
      <c r="G22" s="11">
        <f t="shared" si="0"/>
        <v>86.5</v>
      </c>
      <c r="K22" s="63">
        <v>25</v>
      </c>
      <c r="L22" s="9" t="s">
        <v>17</v>
      </c>
      <c r="M22" s="10">
        <f t="shared" si="1"/>
        <v>381</v>
      </c>
      <c r="N22" s="10">
        <f t="shared" si="1"/>
        <v>287</v>
      </c>
      <c r="O22" s="10">
        <f t="shared" si="1"/>
        <v>195</v>
      </c>
      <c r="P22" s="11">
        <f t="shared" si="1"/>
        <v>84.5</v>
      </c>
    </row>
    <row r="23" spans="2:16" ht="12.75">
      <c r="B23" s="64"/>
      <c r="C23" s="9" t="s">
        <v>18</v>
      </c>
      <c r="D23" s="10">
        <f t="shared" si="0"/>
        <v>93.9</v>
      </c>
      <c r="E23" s="10">
        <f t="shared" si="0"/>
        <v>70.1</v>
      </c>
      <c r="F23" s="10">
        <f t="shared" si="0"/>
        <v>46.8</v>
      </c>
      <c r="G23" s="11">
        <f t="shared" si="0"/>
        <v>22.9</v>
      </c>
      <c r="K23" s="64"/>
      <c r="L23" s="9" t="s">
        <v>18</v>
      </c>
      <c r="M23" s="10">
        <f t="shared" si="1"/>
        <v>93.6</v>
      </c>
      <c r="N23" s="10">
        <f t="shared" si="1"/>
        <v>68.9</v>
      </c>
      <c r="O23" s="10">
        <f t="shared" si="1"/>
        <v>44.4</v>
      </c>
      <c r="P23" s="11">
        <f t="shared" si="1"/>
        <v>23.3</v>
      </c>
    </row>
    <row r="24" spans="2:16" ht="12.75">
      <c r="B24" s="63">
        <v>20</v>
      </c>
      <c r="C24" s="9" t="s">
        <v>17</v>
      </c>
      <c r="D24" s="10">
        <f t="shared" si="0"/>
        <v>405</v>
      </c>
      <c r="E24" s="10">
        <f t="shared" si="0"/>
        <v>305</v>
      </c>
      <c r="F24" s="10">
        <f t="shared" si="0"/>
        <v>206</v>
      </c>
      <c r="G24" s="11">
        <f t="shared" si="0"/>
        <v>91.2</v>
      </c>
      <c r="K24" s="63">
        <v>20</v>
      </c>
      <c r="L24" s="9" t="s">
        <v>17</v>
      </c>
      <c r="M24" s="10">
        <f t="shared" si="1"/>
        <v>399</v>
      </c>
      <c r="N24" s="10">
        <f t="shared" si="1"/>
        <v>302</v>
      </c>
      <c r="O24" s="10">
        <f t="shared" si="1"/>
        <v>205</v>
      </c>
      <c r="P24" s="11">
        <f t="shared" si="1"/>
        <v>89.2</v>
      </c>
    </row>
    <row r="25" spans="2:16" ht="13.5" thickBot="1">
      <c r="B25" s="65"/>
      <c r="C25" s="16" t="s">
        <v>18</v>
      </c>
      <c r="D25" s="17">
        <f t="shared" si="0"/>
        <v>86.6</v>
      </c>
      <c r="E25" s="17">
        <f t="shared" si="0"/>
        <v>64.9</v>
      </c>
      <c r="F25" s="17">
        <f t="shared" si="0"/>
        <v>43.6</v>
      </c>
      <c r="G25" s="33">
        <f t="shared" si="0"/>
        <v>21.1</v>
      </c>
      <c r="K25" s="65"/>
      <c r="L25" s="16" t="s">
        <v>18</v>
      </c>
      <c r="M25" s="17">
        <f t="shared" si="1"/>
        <v>86.1</v>
      </c>
      <c r="N25" s="17">
        <f t="shared" si="1"/>
        <v>63.5</v>
      </c>
      <c r="O25" s="17">
        <f t="shared" si="1"/>
        <v>41.3</v>
      </c>
      <c r="P25" s="33">
        <f t="shared" si="1"/>
        <v>21.4</v>
      </c>
    </row>
    <row r="26" spans="2:16" ht="12.75">
      <c r="B26" s="74" t="s">
        <v>1</v>
      </c>
      <c r="C26" s="75"/>
      <c r="D26" s="30">
        <v>1</v>
      </c>
      <c r="E26" s="30">
        <v>0.75</v>
      </c>
      <c r="F26" s="30">
        <v>0.5</v>
      </c>
      <c r="G26" s="31">
        <v>0.25</v>
      </c>
      <c r="K26" s="74" t="s">
        <v>1</v>
      </c>
      <c r="L26" s="75"/>
      <c r="M26" s="30">
        <v>1</v>
      </c>
      <c r="N26" s="30">
        <v>0.75</v>
      </c>
      <c r="O26" s="30">
        <v>0.5</v>
      </c>
      <c r="P26" s="31">
        <v>0.25</v>
      </c>
    </row>
    <row r="27" spans="2:16" ht="13.5" thickBot="1">
      <c r="B27" s="76"/>
      <c r="C27" s="77"/>
      <c r="D27" s="15">
        <f>D13</f>
        <v>3.1</v>
      </c>
      <c r="E27" s="15">
        <f>E13</f>
        <v>3.637546151009432</v>
      </c>
      <c r="F27" s="15">
        <f>F13</f>
        <v>4.142014666211296</v>
      </c>
      <c r="G27" s="32">
        <f>G13</f>
        <v>4.33</v>
      </c>
      <c r="K27" s="76"/>
      <c r="L27" s="77"/>
      <c r="M27" s="15">
        <f>M13</f>
        <v>3.030005970894119</v>
      </c>
      <c r="N27" s="15">
        <f>N13</f>
        <v>3.6568334855549725</v>
      </c>
      <c r="O27" s="15">
        <f>O13</f>
        <v>4.280204305491744</v>
      </c>
      <c r="P27" s="32">
        <f>P13</f>
        <v>4.169997522310891</v>
      </c>
    </row>
    <row r="28" spans="2:13" ht="12.75">
      <c r="B28" s="74" t="s">
        <v>0</v>
      </c>
      <c r="C28" s="75"/>
      <c r="D28" s="72">
        <f>D27*0.03+E27*0.33+F27*0.41+G27*0.23</f>
        <v>3.987516242979744</v>
      </c>
      <c r="K28" s="74" t="s">
        <v>0</v>
      </c>
      <c r="L28" s="75"/>
      <c r="M28" s="78">
        <f>M27*0.03+N27*0.33+O27*0.41+P27*0.23</f>
        <v>4.011638424743085</v>
      </c>
    </row>
    <row r="29" spans="2:13" ht="13.5" thickBot="1">
      <c r="B29" s="76"/>
      <c r="C29" s="77"/>
      <c r="D29" s="73"/>
      <c r="K29" s="76"/>
      <c r="L29" s="77"/>
      <c r="M29" s="79"/>
    </row>
    <row r="33" ht="12.75">
      <c r="A33" s="54" t="s">
        <v>24</v>
      </c>
    </row>
  </sheetData>
  <sheetProtection/>
  <mergeCells count="30">
    <mergeCell ref="K15:P15"/>
    <mergeCell ref="K16:P16"/>
    <mergeCell ref="K26:L27"/>
    <mergeCell ref="K28:L29"/>
    <mergeCell ref="M28:M29"/>
    <mergeCell ref="K18:K19"/>
    <mergeCell ref="K20:K21"/>
    <mergeCell ref="K22:K23"/>
    <mergeCell ref="K24:K25"/>
    <mergeCell ref="K2:P2"/>
    <mergeCell ref="K4:K5"/>
    <mergeCell ref="K6:K7"/>
    <mergeCell ref="K8:K9"/>
    <mergeCell ref="K10:K11"/>
    <mergeCell ref="K12:L13"/>
    <mergeCell ref="B10:B11"/>
    <mergeCell ref="B12:C13"/>
    <mergeCell ref="B15:G15"/>
    <mergeCell ref="B16:G16"/>
    <mergeCell ref="B2:G2"/>
    <mergeCell ref="B4:B5"/>
    <mergeCell ref="B6:B7"/>
    <mergeCell ref="B8:B9"/>
    <mergeCell ref="B26:C27"/>
    <mergeCell ref="B28:C29"/>
    <mergeCell ref="D28:D29"/>
    <mergeCell ref="B18:B19"/>
    <mergeCell ref="B20:B21"/>
    <mergeCell ref="B22:B23"/>
    <mergeCell ref="B24:B25"/>
  </mergeCells>
  <hyperlinks>
    <hyperlink ref="A33" location="Summary!A1" display="Back to Summary Page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6">
      <selection activeCell="A33" sqref="A33"/>
    </sheetView>
  </sheetViews>
  <sheetFormatPr defaultColWidth="9.140625" defaultRowHeight="12.75"/>
  <cols>
    <col min="2" max="2" width="15.00390625" style="0" bestFit="1" customWidth="1"/>
    <col min="3" max="3" width="19.8515625" style="0" bestFit="1" customWidth="1"/>
    <col min="4" max="4" width="11.00390625" style="0" bestFit="1" customWidth="1"/>
    <col min="5" max="7" width="8.8515625" style="0" bestFit="1" customWidth="1"/>
    <col min="11" max="11" width="15.00390625" style="5" bestFit="1" customWidth="1"/>
    <col min="12" max="12" width="19.8515625" style="5" bestFit="1" customWidth="1"/>
    <col min="13" max="13" width="11.00390625" style="5" bestFit="1" customWidth="1"/>
    <col min="14" max="16" width="8.8515625" style="5" bestFit="1" customWidth="1"/>
    <col min="17" max="18" width="9.140625" style="5" customWidth="1"/>
  </cols>
  <sheetData>
    <row r="1" spans="1:14" ht="12.75" hidden="1">
      <c r="A1" s="1"/>
      <c r="B1" s="1"/>
      <c r="C1" s="1"/>
      <c r="D1" s="1"/>
      <c r="E1" s="1"/>
      <c r="K1" s="2"/>
      <c r="L1" s="2"/>
      <c r="M1" s="2"/>
      <c r="N1" s="2"/>
    </row>
    <row r="2" spans="1:16" ht="13.5" hidden="1" thickBot="1">
      <c r="A2" s="1"/>
      <c r="B2" s="62" t="s">
        <v>9</v>
      </c>
      <c r="C2" s="62"/>
      <c r="D2" s="62"/>
      <c r="E2" s="62"/>
      <c r="F2" s="62"/>
      <c r="G2" s="62"/>
      <c r="K2" s="82" t="s">
        <v>9</v>
      </c>
      <c r="L2" s="82"/>
      <c r="M2" s="82"/>
      <c r="N2" s="82"/>
      <c r="O2" s="82"/>
      <c r="P2" s="82"/>
    </row>
    <row r="3" spans="1:17" ht="12.75" hidden="1">
      <c r="A3" s="2"/>
      <c r="B3" s="20" t="s">
        <v>8</v>
      </c>
      <c r="C3" s="7"/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  <c r="I3" s="5"/>
      <c r="J3" s="5"/>
      <c r="K3" s="20" t="s">
        <v>8</v>
      </c>
      <c r="L3" s="7"/>
      <c r="M3" s="7" t="s">
        <v>2</v>
      </c>
      <c r="N3" s="7" t="s">
        <v>3</v>
      </c>
      <c r="O3" s="7" t="s">
        <v>4</v>
      </c>
      <c r="P3" s="7" t="s">
        <v>5</v>
      </c>
      <c r="Q3" s="8" t="s">
        <v>6</v>
      </c>
    </row>
    <row r="4" spans="1:17" ht="12.75" hidden="1">
      <c r="A4" s="2"/>
      <c r="B4" s="63">
        <v>35</v>
      </c>
      <c r="C4" s="9" t="s">
        <v>17</v>
      </c>
      <c r="D4" s="10">
        <v>385.8</v>
      </c>
      <c r="E4" s="10">
        <v>304.9</v>
      </c>
      <c r="F4" s="10">
        <v>219.9</v>
      </c>
      <c r="G4" s="10">
        <v>127.2</v>
      </c>
      <c r="H4" s="11">
        <v>82.2</v>
      </c>
      <c r="I4" s="5"/>
      <c r="J4" s="5"/>
      <c r="K4" s="63">
        <v>35</v>
      </c>
      <c r="L4" s="9" t="s">
        <v>17</v>
      </c>
      <c r="M4" s="10">
        <v>377.4</v>
      </c>
      <c r="N4" s="10">
        <v>299.7</v>
      </c>
      <c r="O4" s="10">
        <v>217.3</v>
      </c>
      <c r="P4" s="10">
        <v>125.8</v>
      </c>
      <c r="Q4" s="11">
        <v>81.2</v>
      </c>
    </row>
    <row r="5" spans="1:17" ht="12.75" hidden="1">
      <c r="A5" s="2"/>
      <c r="B5" s="64"/>
      <c r="C5" s="9" t="s">
        <v>18</v>
      </c>
      <c r="D5" s="10">
        <v>127.32673267326734</v>
      </c>
      <c r="E5" s="10">
        <v>96.18296529968454</v>
      </c>
      <c r="F5" s="10">
        <v>67.45398773006136</v>
      </c>
      <c r="G5" s="10">
        <v>38.429003021148034</v>
      </c>
      <c r="H5" s="11">
        <v>25.930599369085176</v>
      </c>
      <c r="I5" s="5"/>
      <c r="J5" s="5"/>
      <c r="K5" s="64"/>
      <c r="L5" s="9" t="s">
        <v>18</v>
      </c>
      <c r="M5" s="10">
        <v>128.805</v>
      </c>
      <c r="N5" s="10">
        <v>95.7508</v>
      </c>
      <c r="O5" s="10">
        <v>65.8485</v>
      </c>
      <c r="P5" s="10">
        <v>37.7778</v>
      </c>
      <c r="Q5" s="11">
        <v>25.4545</v>
      </c>
    </row>
    <row r="6" spans="1:17" ht="12.75" hidden="1">
      <c r="A6" s="2"/>
      <c r="B6" s="63">
        <v>30</v>
      </c>
      <c r="C6" s="9" t="s">
        <v>17</v>
      </c>
      <c r="D6" s="10">
        <v>410.7</v>
      </c>
      <c r="E6" s="10">
        <v>325.2</v>
      </c>
      <c r="F6" s="10">
        <v>233.5</v>
      </c>
      <c r="G6" s="10">
        <v>134.5</v>
      </c>
      <c r="H6" s="11">
        <v>87.2</v>
      </c>
      <c r="I6" s="5"/>
      <c r="J6" s="5"/>
      <c r="K6" s="63">
        <v>30</v>
      </c>
      <c r="L6" s="9" t="s">
        <v>17</v>
      </c>
      <c r="M6" s="10">
        <v>402.4</v>
      </c>
      <c r="N6" s="10">
        <v>319.9</v>
      </c>
      <c r="O6" s="10">
        <v>231</v>
      </c>
      <c r="P6" s="10">
        <v>133.3</v>
      </c>
      <c r="Q6" s="11">
        <v>86.2</v>
      </c>
    </row>
    <row r="7" spans="1:17" ht="12.75" hidden="1">
      <c r="A7" s="2"/>
      <c r="B7" s="64"/>
      <c r="C7" s="9" t="s">
        <v>18</v>
      </c>
      <c r="D7" s="10">
        <v>116.34560906515581</v>
      </c>
      <c r="E7" s="10">
        <v>88.3695652173913</v>
      </c>
      <c r="F7" s="10">
        <v>62.266666666666666</v>
      </c>
      <c r="G7" s="10">
        <v>35.30183727034121</v>
      </c>
      <c r="H7" s="13">
        <v>23.890410958904113</v>
      </c>
      <c r="I7" s="5"/>
      <c r="J7" s="5"/>
      <c r="K7" s="64"/>
      <c r="L7" s="9" t="s">
        <v>18</v>
      </c>
      <c r="M7" s="10">
        <v>117.661</v>
      </c>
      <c r="N7" s="10">
        <v>87.6438</v>
      </c>
      <c r="O7" s="10">
        <v>60.4712</v>
      </c>
      <c r="P7" s="10">
        <v>34.5337</v>
      </c>
      <c r="Q7" s="13">
        <v>23.3604</v>
      </c>
    </row>
    <row r="8" spans="1:17" ht="12.75" hidden="1">
      <c r="A8" s="2"/>
      <c r="B8" s="63">
        <v>25</v>
      </c>
      <c r="C8" s="9" t="s">
        <v>17</v>
      </c>
      <c r="D8" s="10">
        <v>434</v>
      </c>
      <c r="E8" s="10">
        <v>344.3</v>
      </c>
      <c r="F8" s="10">
        <v>242.3</v>
      </c>
      <c r="G8" s="10">
        <v>141.7</v>
      </c>
      <c r="H8" s="11">
        <v>91.9</v>
      </c>
      <c r="I8" s="5"/>
      <c r="J8" s="5"/>
      <c r="K8" s="63">
        <v>25</v>
      </c>
      <c r="L8" s="9" t="s">
        <v>17</v>
      </c>
      <c r="M8" s="10">
        <v>426.2</v>
      </c>
      <c r="N8" s="10">
        <v>339.3</v>
      </c>
      <c r="O8" s="10">
        <v>243.5</v>
      </c>
      <c r="P8" s="10">
        <v>140.3</v>
      </c>
      <c r="Q8" s="11">
        <v>91</v>
      </c>
    </row>
    <row r="9" spans="1:17" ht="12.75" hidden="1">
      <c r="A9" s="2"/>
      <c r="B9" s="64"/>
      <c r="C9" s="9" t="s">
        <v>18</v>
      </c>
      <c r="D9" s="10">
        <v>106.89655172413794</v>
      </c>
      <c r="E9" s="10">
        <v>81.39479905437352</v>
      </c>
      <c r="F9" s="10">
        <v>57.417061611374415</v>
      </c>
      <c r="G9" s="10">
        <v>32.64976958525345</v>
      </c>
      <c r="H9" s="13">
        <v>22.03836930455636</v>
      </c>
      <c r="I9" s="5"/>
      <c r="J9" s="5"/>
      <c r="K9" s="64"/>
      <c r="L9" s="9" t="s">
        <v>18</v>
      </c>
      <c r="M9" s="10">
        <v>107.355</v>
      </c>
      <c r="N9" s="10">
        <v>80.4028</v>
      </c>
      <c r="O9" s="10">
        <v>55.7208</v>
      </c>
      <c r="P9" s="10">
        <v>31.8141</v>
      </c>
      <c r="Q9" s="13">
        <v>21.513</v>
      </c>
    </row>
    <row r="10" spans="1:17" ht="12.75" hidden="1">
      <c r="A10" s="2"/>
      <c r="B10" s="63">
        <v>20</v>
      </c>
      <c r="C10" s="9" t="s">
        <v>17</v>
      </c>
      <c r="D10" s="10">
        <v>456.1</v>
      </c>
      <c r="E10" s="10">
        <v>362.4</v>
      </c>
      <c r="F10" s="10">
        <v>253.8</v>
      </c>
      <c r="G10" s="10">
        <v>147.8</v>
      </c>
      <c r="H10" s="11">
        <v>96.5</v>
      </c>
      <c r="I10" s="5"/>
      <c r="J10" s="5"/>
      <c r="K10" s="63">
        <v>20</v>
      </c>
      <c r="L10" s="9" t="s">
        <v>17</v>
      </c>
      <c r="M10" s="10">
        <v>448.5</v>
      </c>
      <c r="N10" s="10">
        <v>357.6</v>
      </c>
      <c r="O10" s="10">
        <v>252.4</v>
      </c>
      <c r="P10" s="10">
        <v>144.7</v>
      </c>
      <c r="Q10" s="11">
        <v>95.5</v>
      </c>
    </row>
    <row r="11" spans="1:17" ht="13.5" hidden="1" thickBot="1">
      <c r="A11" s="2"/>
      <c r="B11" s="65"/>
      <c r="C11" s="16" t="s">
        <v>18</v>
      </c>
      <c r="D11" s="17">
        <v>98.50971922246221</v>
      </c>
      <c r="E11" s="17">
        <v>75.18672199170123</v>
      </c>
      <c r="F11" s="17">
        <v>53.54430379746835</v>
      </c>
      <c r="G11" s="17">
        <v>30.286885245901644</v>
      </c>
      <c r="H11" s="19">
        <v>20.44491525423729</v>
      </c>
      <c r="I11" s="5"/>
      <c r="J11" s="5"/>
      <c r="K11" s="65"/>
      <c r="L11" s="16" t="s">
        <v>18</v>
      </c>
      <c r="M11" s="17">
        <v>98.5714</v>
      </c>
      <c r="N11" s="17">
        <v>74.1909</v>
      </c>
      <c r="O11" s="17">
        <v>51.5102</v>
      </c>
      <c r="P11" s="17">
        <v>29.2915</v>
      </c>
      <c r="Q11" s="19">
        <v>19.8545</v>
      </c>
    </row>
    <row r="12" spans="1:16" ht="12.75" hidden="1">
      <c r="A12" s="2"/>
      <c r="B12" s="66" t="s">
        <v>1</v>
      </c>
      <c r="C12" s="67"/>
      <c r="D12" s="14">
        <v>1</v>
      </c>
      <c r="E12" s="14">
        <v>0.75</v>
      </c>
      <c r="F12" s="14">
        <v>0.5</v>
      </c>
      <c r="G12" s="34">
        <v>0.25</v>
      </c>
      <c r="H12" s="5"/>
      <c r="I12" s="5"/>
      <c r="J12" s="5"/>
      <c r="K12" s="66" t="s">
        <v>1</v>
      </c>
      <c r="L12" s="67"/>
      <c r="M12" s="14">
        <v>1</v>
      </c>
      <c r="N12" s="14">
        <v>0.75</v>
      </c>
      <c r="O12" s="14">
        <v>0.5</v>
      </c>
      <c r="P12" s="34">
        <v>0.25</v>
      </c>
    </row>
    <row r="13" spans="1:16" ht="13.5" hidden="1" thickBot="1">
      <c r="A13" s="2"/>
      <c r="B13" s="68"/>
      <c r="C13" s="69"/>
      <c r="D13" s="15">
        <v>3.03</v>
      </c>
      <c r="E13" s="15">
        <v>3.701800325803368</v>
      </c>
      <c r="F13" s="15">
        <v>4.26251320478449</v>
      </c>
      <c r="G13" s="32">
        <v>4.72</v>
      </c>
      <c r="H13" s="5"/>
      <c r="I13" s="5"/>
      <c r="J13" s="5"/>
      <c r="K13" s="68"/>
      <c r="L13" s="69"/>
      <c r="M13" s="15">
        <v>2.9300104809595897</v>
      </c>
      <c r="N13" s="15">
        <v>3.7057903856834895</v>
      </c>
      <c r="O13" s="15">
        <v>4.385704261293733</v>
      </c>
      <c r="P13" s="32">
        <v>4.8099926968697275</v>
      </c>
    </row>
    <row r="14" spans="1:16" ht="12.75" hidden="1">
      <c r="A14" s="1"/>
      <c r="B14" s="1"/>
      <c r="C14" s="1"/>
      <c r="D14" s="3"/>
      <c r="E14" s="3"/>
      <c r="F14" s="4"/>
      <c r="G14" s="4"/>
      <c r="K14" s="2"/>
      <c r="L14" s="2"/>
      <c r="M14" s="35"/>
      <c r="N14" s="35"/>
      <c r="O14" s="36"/>
      <c r="P14" s="36"/>
    </row>
    <row r="15" spans="1:16" ht="12.75" hidden="1">
      <c r="A15" s="1"/>
      <c r="B15" s="70" t="s">
        <v>10</v>
      </c>
      <c r="C15" s="70"/>
      <c r="D15" s="70"/>
      <c r="E15" s="70"/>
      <c r="F15" s="70"/>
      <c r="G15" s="70"/>
      <c r="K15" s="83" t="s">
        <v>10</v>
      </c>
      <c r="L15" s="83"/>
      <c r="M15" s="83"/>
      <c r="N15" s="83"/>
      <c r="O15" s="83"/>
      <c r="P15" s="83"/>
    </row>
    <row r="16" spans="1:16" ht="16.5" thickBot="1">
      <c r="A16" s="1"/>
      <c r="B16" s="71" t="str">
        <f ca="1">MID(CELL("filename",A1),FIND("]",CELL("filename",A1))+1,255)</f>
        <v>YLAA0390HE</v>
      </c>
      <c r="C16" s="71"/>
      <c r="D16" s="71"/>
      <c r="E16" s="71"/>
      <c r="F16" s="71"/>
      <c r="G16" s="71"/>
      <c r="K16" s="84" t="str">
        <f ca="1">MID(CELL("filename",J1),FIND("]",CELL("filename",J1))+1,255)&amp;"-LS"</f>
        <v>YLAA0390HE-LS</v>
      </c>
      <c r="L16" s="84"/>
      <c r="M16" s="84"/>
      <c r="N16" s="84"/>
      <c r="O16" s="84"/>
      <c r="P16" s="84"/>
    </row>
    <row r="17" spans="1:17" ht="12.75">
      <c r="A17" s="1"/>
      <c r="B17" s="6" t="s">
        <v>8</v>
      </c>
      <c r="C17" s="7"/>
      <c r="D17" s="21" t="s">
        <v>2</v>
      </c>
      <c r="E17" s="21" t="s">
        <v>3</v>
      </c>
      <c r="F17" s="21" t="s">
        <v>4</v>
      </c>
      <c r="G17" s="21" t="s">
        <v>5</v>
      </c>
      <c r="H17" s="22" t="s">
        <v>6</v>
      </c>
      <c r="K17" s="6" t="s">
        <v>8</v>
      </c>
      <c r="L17" s="7"/>
      <c r="M17" s="21" t="s">
        <v>2</v>
      </c>
      <c r="N17" s="21" t="s">
        <v>3</v>
      </c>
      <c r="O17" s="21" t="s">
        <v>4</v>
      </c>
      <c r="P17" s="21" t="s">
        <v>5</v>
      </c>
      <c r="Q17" s="22" t="s">
        <v>6</v>
      </c>
    </row>
    <row r="18" spans="1:17" ht="12.75">
      <c r="A18" s="1"/>
      <c r="B18" s="63">
        <v>35</v>
      </c>
      <c r="C18" s="9" t="s">
        <v>17</v>
      </c>
      <c r="D18" s="10">
        <f aca="true" t="shared" si="0" ref="D18:H25">ROUND(D4,3-(1+INT(LOG10(ABS(D4)))))</f>
        <v>386</v>
      </c>
      <c r="E18" s="10">
        <f t="shared" si="0"/>
        <v>305</v>
      </c>
      <c r="F18" s="10">
        <f t="shared" si="0"/>
        <v>220</v>
      </c>
      <c r="G18" s="10">
        <f t="shared" si="0"/>
        <v>127</v>
      </c>
      <c r="H18" s="11">
        <f t="shared" si="0"/>
        <v>82.2</v>
      </c>
      <c r="K18" s="63">
        <v>35</v>
      </c>
      <c r="L18" s="9" t="s">
        <v>17</v>
      </c>
      <c r="M18" s="10">
        <f aca="true" t="shared" si="1" ref="M18:Q25">ROUND(M4,3-(1+INT(LOG10(ABS(M4)))))</f>
        <v>377</v>
      </c>
      <c r="N18" s="10">
        <f t="shared" si="1"/>
        <v>300</v>
      </c>
      <c r="O18" s="10">
        <f t="shared" si="1"/>
        <v>217</v>
      </c>
      <c r="P18" s="10">
        <f t="shared" si="1"/>
        <v>126</v>
      </c>
      <c r="Q18" s="11">
        <f t="shared" si="1"/>
        <v>81.2</v>
      </c>
    </row>
    <row r="19" spans="1:17" ht="12.75">
      <c r="A19" s="1"/>
      <c r="B19" s="64"/>
      <c r="C19" s="9" t="s">
        <v>18</v>
      </c>
      <c r="D19" s="10">
        <f t="shared" si="0"/>
        <v>127</v>
      </c>
      <c r="E19" s="10">
        <f t="shared" si="0"/>
        <v>96.2</v>
      </c>
      <c r="F19" s="10">
        <f t="shared" si="0"/>
        <v>67.5</v>
      </c>
      <c r="G19" s="10">
        <f t="shared" si="0"/>
        <v>38.4</v>
      </c>
      <c r="H19" s="11">
        <f t="shared" si="0"/>
        <v>25.9</v>
      </c>
      <c r="K19" s="64"/>
      <c r="L19" s="9" t="s">
        <v>18</v>
      </c>
      <c r="M19" s="10">
        <f t="shared" si="1"/>
        <v>129</v>
      </c>
      <c r="N19" s="10">
        <f t="shared" si="1"/>
        <v>95.8</v>
      </c>
      <c r="O19" s="10">
        <f t="shared" si="1"/>
        <v>65.8</v>
      </c>
      <c r="P19" s="10">
        <f t="shared" si="1"/>
        <v>37.8</v>
      </c>
      <c r="Q19" s="11">
        <f t="shared" si="1"/>
        <v>25.5</v>
      </c>
    </row>
    <row r="20" spans="1:17" ht="12.75">
      <c r="A20" s="1"/>
      <c r="B20" s="63">
        <v>30</v>
      </c>
      <c r="C20" s="9" t="s">
        <v>17</v>
      </c>
      <c r="D20" s="10">
        <f t="shared" si="0"/>
        <v>411</v>
      </c>
      <c r="E20" s="10">
        <f t="shared" si="0"/>
        <v>325</v>
      </c>
      <c r="F20" s="10">
        <f t="shared" si="0"/>
        <v>234</v>
      </c>
      <c r="G20" s="10">
        <f t="shared" si="0"/>
        <v>135</v>
      </c>
      <c r="H20" s="11">
        <f t="shared" si="0"/>
        <v>87.2</v>
      </c>
      <c r="K20" s="63">
        <v>30</v>
      </c>
      <c r="L20" s="9" t="s">
        <v>17</v>
      </c>
      <c r="M20" s="10">
        <f t="shared" si="1"/>
        <v>402</v>
      </c>
      <c r="N20" s="10">
        <f t="shared" si="1"/>
        <v>320</v>
      </c>
      <c r="O20" s="10">
        <f t="shared" si="1"/>
        <v>231</v>
      </c>
      <c r="P20" s="10">
        <f t="shared" si="1"/>
        <v>133</v>
      </c>
      <c r="Q20" s="11">
        <f t="shared" si="1"/>
        <v>86.2</v>
      </c>
    </row>
    <row r="21" spans="1:17" ht="12.75">
      <c r="A21" s="1"/>
      <c r="B21" s="64"/>
      <c r="C21" s="9" t="s">
        <v>18</v>
      </c>
      <c r="D21" s="10">
        <f t="shared" si="0"/>
        <v>116</v>
      </c>
      <c r="E21" s="10">
        <f t="shared" si="0"/>
        <v>88.4</v>
      </c>
      <c r="F21" s="10">
        <f t="shared" si="0"/>
        <v>62.3</v>
      </c>
      <c r="G21" s="10">
        <f t="shared" si="0"/>
        <v>35.3</v>
      </c>
      <c r="H21" s="13">
        <f t="shared" si="0"/>
        <v>23.9</v>
      </c>
      <c r="K21" s="64"/>
      <c r="L21" s="9" t="s">
        <v>18</v>
      </c>
      <c r="M21" s="10">
        <f t="shared" si="1"/>
        <v>118</v>
      </c>
      <c r="N21" s="10">
        <f t="shared" si="1"/>
        <v>87.6</v>
      </c>
      <c r="O21" s="10">
        <f t="shared" si="1"/>
        <v>60.5</v>
      </c>
      <c r="P21" s="10">
        <f t="shared" si="1"/>
        <v>34.5</v>
      </c>
      <c r="Q21" s="13">
        <f t="shared" si="1"/>
        <v>23.4</v>
      </c>
    </row>
    <row r="22" spans="2:17" ht="12.75">
      <c r="B22" s="63">
        <v>25</v>
      </c>
      <c r="C22" s="9" t="s">
        <v>17</v>
      </c>
      <c r="D22" s="10">
        <f t="shared" si="0"/>
        <v>434</v>
      </c>
      <c r="E22" s="10">
        <f t="shared" si="0"/>
        <v>344</v>
      </c>
      <c r="F22" s="10">
        <f t="shared" si="0"/>
        <v>242</v>
      </c>
      <c r="G22" s="10">
        <f t="shared" si="0"/>
        <v>142</v>
      </c>
      <c r="H22" s="11">
        <f t="shared" si="0"/>
        <v>91.9</v>
      </c>
      <c r="K22" s="63">
        <v>25</v>
      </c>
      <c r="L22" s="9" t="s">
        <v>17</v>
      </c>
      <c r="M22" s="10">
        <f t="shared" si="1"/>
        <v>426</v>
      </c>
      <c r="N22" s="10">
        <f t="shared" si="1"/>
        <v>339</v>
      </c>
      <c r="O22" s="10">
        <f t="shared" si="1"/>
        <v>244</v>
      </c>
      <c r="P22" s="10">
        <f t="shared" si="1"/>
        <v>140</v>
      </c>
      <c r="Q22" s="11">
        <f t="shared" si="1"/>
        <v>91</v>
      </c>
    </row>
    <row r="23" spans="2:17" ht="12.75">
      <c r="B23" s="64"/>
      <c r="C23" s="9" t="s">
        <v>18</v>
      </c>
      <c r="D23" s="10">
        <f t="shared" si="0"/>
        <v>107</v>
      </c>
      <c r="E23" s="10">
        <f t="shared" si="0"/>
        <v>81.4</v>
      </c>
      <c r="F23" s="10">
        <f t="shared" si="0"/>
        <v>57.4</v>
      </c>
      <c r="G23" s="10">
        <f t="shared" si="0"/>
        <v>32.6</v>
      </c>
      <c r="H23" s="13">
        <f t="shared" si="0"/>
        <v>22</v>
      </c>
      <c r="K23" s="64"/>
      <c r="L23" s="9" t="s">
        <v>18</v>
      </c>
      <c r="M23" s="10">
        <f t="shared" si="1"/>
        <v>107</v>
      </c>
      <c r="N23" s="10">
        <f t="shared" si="1"/>
        <v>80.4</v>
      </c>
      <c r="O23" s="10">
        <f t="shared" si="1"/>
        <v>55.7</v>
      </c>
      <c r="P23" s="10">
        <f t="shared" si="1"/>
        <v>31.8</v>
      </c>
      <c r="Q23" s="13">
        <f t="shared" si="1"/>
        <v>21.5</v>
      </c>
    </row>
    <row r="24" spans="2:17" ht="12.75">
      <c r="B24" s="63">
        <v>20</v>
      </c>
      <c r="C24" s="9" t="s">
        <v>17</v>
      </c>
      <c r="D24" s="10">
        <f t="shared" si="0"/>
        <v>456</v>
      </c>
      <c r="E24" s="10">
        <f t="shared" si="0"/>
        <v>362</v>
      </c>
      <c r="F24" s="10">
        <f t="shared" si="0"/>
        <v>254</v>
      </c>
      <c r="G24" s="10">
        <f t="shared" si="0"/>
        <v>148</v>
      </c>
      <c r="H24" s="11">
        <f t="shared" si="0"/>
        <v>96.5</v>
      </c>
      <c r="K24" s="63">
        <v>20</v>
      </c>
      <c r="L24" s="9" t="s">
        <v>17</v>
      </c>
      <c r="M24" s="10">
        <f t="shared" si="1"/>
        <v>449</v>
      </c>
      <c r="N24" s="10">
        <f t="shared" si="1"/>
        <v>358</v>
      </c>
      <c r="O24" s="10">
        <f t="shared" si="1"/>
        <v>252</v>
      </c>
      <c r="P24" s="10">
        <f t="shared" si="1"/>
        <v>145</v>
      </c>
      <c r="Q24" s="11">
        <f t="shared" si="1"/>
        <v>95.5</v>
      </c>
    </row>
    <row r="25" spans="2:17" ht="13.5" thickBot="1">
      <c r="B25" s="65"/>
      <c r="C25" s="16" t="s">
        <v>18</v>
      </c>
      <c r="D25" s="17">
        <f t="shared" si="0"/>
        <v>98.5</v>
      </c>
      <c r="E25" s="17">
        <f t="shared" si="0"/>
        <v>75.2</v>
      </c>
      <c r="F25" s="17">
        <f t="shared" si="0"/>
        <v>53.5</v>
      </c>
      <c r="G25" s="17">
        <f t="shared" si="0"/>
        <v>30.3</v>
      </c>
      <c r="H25" s="19">
        <f t="shared" si="0"/>
        <v>20.4</v>
      </c>
      <c r="K25" s="65"/>
      <c r="L25" s="16" t="s">
        <v>18</v>
      </c>
      <c r="M25" s="17">
        <f t="shared" si="1"/>
        <v>98.6</v>
      </c>
      <c r="N25" s="17">
        <f t="shared" si="1"/>
        <v>74.2</v>
      </c>
      <c r="O25" s="17">
        <f t="shared" si="1"/>
        <v>51.5</v>
      </c>
      <c r="P25" s="17">
        <f t="shared" si="1"/>
        <v>29.3</v>
      </c>
      <c r="Q25" s="19">
        <f t="shared" si="1"/>
        <v>19.9</v>
      </c>
    </row>
    <row r="26" spans="2:16" ht="12.75">
      <c r="B26" s="74" t="s">
        <v>1</v>
      </c>
      <c r="C26" s="75"/>
      <c r="D26" s="30">
        <v>1</v>
      </c>
      <c r="E26" s="30">
        <v>0.75</v>
      </c>
      <c r="F26" s="30">
        <v>0.5</v>
      </c>
      <c r="G26" s="31">
        <v>0.25</v>
      </c>
      <c r="K26" s="74" t="s">
        <v>1</v>
      </c>
      <c r="L26" s="75"/>
      <c r="M26" s="30">
        <v>1</v>
      </c>
      <c r="N26" s="30">
        <v>0.75</v>
      </c>
      <c r="O26" s="30">
        <v>0.5</v>
      </c>
      <c r="P26" s="31">
        <v>0.25</v>
      </c>
    </row>
    <row r="27" spans="2:16" ht="13.5" thickBot="1">
      <c r="B27" s="76"/>
      <c r="C27" s="77"/>
      <c r="D27" s="15">
        <f>D13</f>
        <v>3.03</v>
      </c>
      <c r="E27" s="15">
        <f>E13</f>
        <v>3.701800325803368</v>
      </c>
      <c r="F27" s="15">
        <f>F13</f>
        <v>4.26251320478449</v>
      </c>
      <c r="G27" s="32">
        <f>G13</f>
        <v>4.72</v>
      </c>
      <c r="K27" s="76"/>
      <c r="L27" s="77"/>
      <c r="M27" s="15">
        <f>M13</f>
        <v>2.9300104809595897</v>
      </c>
      <c r="N27" s="15">
        <f>N13</f>
        <v>3.7057903856834895</v>
      </c>
      <c r="O27" s="15">
        <f>O13</f>
        <v>4.385704261293733</v>
      </c>
      <c r="P27" s="32">
        <f>P13</f>
        <v>4.8099926968697275</v>
      </c>
    </row>
    <row r="28" spans="2:13" ht="12.75">
      <c r="B28" s="74" t="s">
        <v>0</v>
      </c>
      <c r="C28" s="75"/>
      <c r="D28" s="72">
        <f>D27*0.03+E27*0.33+F27*0.41+G27*0.23</f>
        <v>4.145724521476752</v>
      </c>
      <c r="K28" s="74" t="s">
        <v>0</v>
      </c>
      <c r="L28" s="75"/>
      <c r="M28" s="78">
        <f>M27*0.03+N27*0.33+O27*0.41+P27*0.23</f>
        <v>4.215248209114807</v>
      </c>
    </row>
    <row r="29" spans="2:13" ht="13.5" thickBot="1">
      <c r="B29" s="76"/>
      <c r="C29" s="77"/>
      <c r="D29" s="73"/>
      <c r="K29" s="76"/>
      <c r="L29" s="77"/>
      <c r="M29" s="79"/>
    </row>
    <row r="33" ht="12.75">
      <c r="A33" s="54" t="s">
        <v>24</v>
      </c>
    </row>
  </sheetData>
  <sheetProtection/>
  <mergeCells count="30">
    <mergeCell ref="K15:P15"/>
    <mergeCell ref="K16:P16"/>
    <mergeCell ref="K26:L27"/>
    <mergeCell ref="K28:L29"/>
    <mergeCell ref="M28:M29"/>
    <mergeCell ref="K18:K19"/>
    <mergeCell ref="K20:K21"/>
    <mergeCell ref="K22:K23"/>
    <mergeCell ref="K24:K25"/>
    <mergeCell ref="K2:P2"/>
    <mergeCell ref="K4:K5"/>
    <mergeCell ref="K6:K7"/>
    <mergeCell ref="K8:K9"/>
    <mergeCell ref="K10:K11"/>
    <mergeCell ref="K12:L13"/>
    <mergeCell ref="B15:G15"/>
    <mergeCell ref="B16:G16"/>
    <mergeCell ref="B26:C27"/>
    <mergeCell ref="B28:C29"/>
    <mergeCell ref="D28:D29"/>
    <mergeCell ref="B18:B19"/>
    <mergeCell ref="B20:B21"/>
    <mergeCell ref="B22:B23"/>
    <mergeCell ref="B24:B25"/>
    <mergeCell ref="B2:G2"/>
    <mergeCell ref="B4:B5"/>
    <mergeCell ref="B6:B7"/>
    <mergeCell ref="B8:B9"/>
    <mergeCell ref="B10:B11"/>
    <mergeCell ref="B12:C13"/>
  </mergeCells>
  <hyperlinks>
    <hyperlink ref="A33" location="Summary!A1" display="Back to Summary Page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6">
      <selection activeCell="A33" sqref="A33"/>
    </sheetView>
  </sheetViews>
  <sheetFormatPr defaultColWidth="9.140625" defaultRowHeight="12.75"/>
  <cols>
    <col min="2" max="2" width="15.00390625" style="0" bestFit="1" customWidth="1"/>
    <col min="3" max="3" width="19.8515625" style="0" bestFit="1" customWidth="1"/>
    <col min="4" max="4" width="11.00390625" style="0" bestFit="1" customWidth="1"/>
    <col min="5" max="7" width="8.8515625" style="0" bestFit="1" customWidth="1"/>
    <col min="11" max="11" width="15.00390625" style="5" bestFit="1" customWidth="1"/>
    <col min="12" max="12" width="19.8515625" style="5" bestFit="1" customWidth="1"/>
    <col min="13" max="13" width="11.00390625" style="5" bestFit="1" customWidth="1"/>
    <col min="14" max="16" width="8.8515625" style="5" bestFit="1" customWidth="1"/>
    <col min="17" max="18" width="9.140625" style="5" customWidth="1"/>
  </cols>
  <sheetData>
    <row r="1" spans="1:14" ht="12.75" hidden="1">
      <c r="A1" s="1"/>
      <c r="B1" s="1"/>
      <c r="C1" s="1"/>
      <c r="D1" s="1"/>
      <c r="E1" s="1"/>
      <c r="K1" s="2"/>
      <c r="L1" s="2"/>
      <c r="M1" s="2"/>
      <c r="N1" s="2"/>
    </row>
    <row r="2" spans="1:16" ht="13.5" hidden="1" thickBot="1">
      <c r="A2" s="1"/>
      <c r="B2" s="62" t="s">
        <v>9</v>
      </c>
      <c r="C2" s="62"/>
      <c r="D2" s="62"/>
      <c r="E2" s="62"/>
      <c r="F2" s="62"/>
      <c r="G2" s="62"/>
      <c r="K2" s="82" t="s">
        <v>9</v>
      </c>
      <c r="L2" s="82"/>
      <c r="M2" s="82"/>
      <c r="N2" s="82"/>
      <c r="O2" s="82"/>
      <c r="P2" s="82"/>
    </row>
    <row r="3" spans="1:17" ht="12.75" hidden="1">
      <c r="A3" s="2"/>
      <c r="B3" s="20" t="s">
        <v>8</v>
      </c>
      <c r="C3" s="7"/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  <c r="I3" s="5"/>
      <c r="J3" s="5"/>
      <c r="K3" s="20" t="s">
        <v>8</v>
      </c>
      <c r="L3" s="7"/>
      <c r="M3" s="7" t="s">
        <v>2</v>
      </c>
      <c r="N3" s="7" t="s">
        <v>3</v>
      </c>
      <c r="O3" s="7" t="s">
        <v>4</v>
      </c>
      <c r="P3" s="7" t="s">
        <v>5</v>
      </c>
      <c r="Q3" s="8" t="s">
        <v>6</v>
      </c>
    </row>
    <row r="4" spans="1:17" ht="12.75" hidden="1">
      <c r="A4" s="2"/>
      <c r="B4" s="63">
        <v>35</v>
      </c>
      <c r="C4" s="9" t="s">
        <v>17</v>
      </c>
      <c r="D4" s="10">
        <v>429.1</v>
      </c>
      <c r="E4" s="10">
        <v>351.7</v>
      </c>
      <c r="F4" s="10">
        <v>261.9</v>
      </c>
      <c r="G4" s="10">
        <v>167</v>
      </c>
      <c r="H4" s="11">
        <v>83.4</v>
      </c>
      <c r="I4" s="5"/>
      <c r="J4" s="5"/>
      <c r="K4" s="63">
        <v>35</v>
      </c>
      <c r="L4" s="9" t="s">
        <v>17</v>
      </c>
      <c r="M4" s="10">
        <v>420.5</v>
      </c>
      <c r="N4" s="10">
        <v>345.8</v>
      </c>
      <c r="O4" s="10">
        <v>258.7</v>
      </c>
      <c r="P4" s="10">
        <v>164.8</v>
      </c>
      <c r="Q4" s="11">
        <v>80</v>
      </c>
    </row>
    <row r="5" spans="1:17" ht="12.75" hidden="1">
      <c r="A5" s="2"/>
      <c r="B5" s="64"/>
      <c r="C5" s="9" t="s">
        <v>18</v>
      </c>
      <c r="D5" s="10">
        <v>141.1513157894737</v>
      </c>
      <c r="E5" s="10">
        <v>110.25078369905955</v>
      </c>
      <c r="F5" s="10">
        <v>81.33540372670807</v>
      </c>
      <c r="G5" s="10">
        <v>52.35109717868339</v>
      </c>
      <c r="H5" s="11">
        <v>25.981308411214954</v>
      </c>
      <c r="I5" s="5"/>
      <c r="J5" s="5"/>
      <c r="K5" s="64"/>
      <c r="L5" s="9" t="s">
        <v>18</v>
      </c>
      <c r="M5" s="10">
        <v>142.061</v>
      </c>
      <c r="N5" s="10">
        <v>109.778</v>
      </c>
      <c r="O5" s="10">
        <v>79.3558</v>
      </c>
      <c r="P5" s="10">
        <v>51.5</v>
      </c>
      <c r="Q5" s="11">
        <v>25.3968</v>
      </c>
    </row>
    <row r="6" spans="1:17" ht="12.75" hidden="1">
      <c r="A6" s="2"/>
      <c r="B6" s="63">
        <v>30</v>
      </c>
      <c r="C6" s="9" t="s">
        <v>17</v>
      </c>
      <c r="D6" s="10">
        <v>455.8</v>
      </c>
      <c r="E6" s="10">
        <v>374</v>
      </c>
      <c r="F6" s="10">
        <v>278.3</v>
      </c>
      <c r="G6" s="10">
        <v>182.2</v>
      </c>
      <c r="H6" s="11">
        <v>90.1</v>
      </c>
      <c r="I6" s="5"/>
      <c r="J6" s="5"/>
      <c r="K6" s="63">
        <v>30</v>
      </c>
      <c r="L6" s="9" t="s">
        <v>17</v>
      </c>
      <c r="M6" s="10">
        <v>447.2</v>
      </c>
      <c r="N6" s="10">
        <v>368.3</v>
      </c>
      <c r="O6" s="10">
        <v>275.3</v>
      </c>
      <c r="P6" s="10">
        <v>184.2</v>
      </c>
      <c r="Q6" s="11">
        <v>84.9</v>
      </c>
    </row>
    <row r="7" spans="1:17" ht="12.75" hidden="1">
      <c r="A7" s="2"/>
      <c r="B7" s="64"/>
      <c r="C7" s="9" t="s">
        <v>18</v>
      </c>
      <c r="D7" s="10">
        <v>129.12181303116148</v>
      </c>
      <c r="E7" s="10">
        <v>101.08108108108108</v>
      </c>
      <c r="F7" s="10">
        <v>74.81182795698925</v>
      </c>
      <c r="G7" s="10">
        <v>48.45744680851064</v>
      </c>
      <c r="H7" s="13">
        <v>24.026666666666664</v>
      </c>
      <c r="I7" s="5"/>
      <c r="J7" s="5"/>
      <c r="K7" s="64"/>
      <c r="L7" s="9" t="s">
        <v>18</v>
      </c>
      <c r="M7" s="10">
        <v>129.623</v>
      </c>
      <c r="N7" s="10">
        <v>100.354</v>
      </c>
      <c r="O7" s="10">
        <v>72.8307</v>
      </c>
      <c r="P7" s="10">
        <v>47.7202</v>
      </c>
      <c r="Q7" s="13">
        <v>23.2603</v>
      </c>
    </row>
    <row r="8" spans="1:17" ht="12.75" hidden="1">
      <c r="A8" s="2"/>
      <c r="B8" s="63">
        <v>25</v>
      </c>
      <c r="C8" s="9" t="s">
        <v>17</v>
      </c>
      <c r="D8" s="10">
        <v>480.5</v>
      </c>
      <c r="E8" s="10">
        <v>394.5</v>
      </c>
      <c r="F8" s="10">
        <v>294.3</v>
      </c>
      <c r="G8" s="10">
        <v>191.3</v>
      </c>
      <c r="H8" s="11">
        <v>90.6</v>
      </c>
      <c r="I8" s="5"/>
      <c r="J8" s="5"/>
      <c r="K8" s="63">
        <v>25</v>
      </c>
      <c r="L8" s="9" t="s">
        <v>17</v>
      </c>
      <c r="M8" s="10">
        <v>472.4</v>
      </c>
      <c r="N8" s="10">
        <v>389.2</v>
      </c>
      <c r="O8" s="10">
        <v>291.7</v>
      </c>
      <c r="P8" s="10">
        <v>188.4</v>
      </c>
      <c r="Q8" s="11">
        <v>93.5</v>
      </c>
    </row>
    <row r="9" spans="1:17" ht="12.75" hidden="1">
      <c r="A9" s="2"/>
      <c r="B9" s="64"/>
      <c r="C9" s="9" t="s">
        <v>18</v>
      </c>
      <c r="D9" s="10">
        <v>118.3497536945813</v>
      </c>
      <c r="E9" s="10">
        <v>93.26241134751773</v>
      </c>
      <c r="F9" s="10">
        <v>69.41037735849056</v>
      </c>
      <c r="G9" s="10">
        <v>44.69626168224299</v>
      </c>
      <c r="H9" s="13">
        <v>21.99029126213592</v>
      </c>
      <c r="I9" s="5"/>
      <c r="J9" s="5"/>
      <c r="K9" s="64"/>
      <c r="L9" s="9" t="s">
        <v>18</v>
      </c>
      <c r="M9" s="10">
        <v>118.693</v>
      </c>
      <c r="N9" s="10">
        <v>92.0095</v>
      </c>
      <c r="O9" s="10">
        <v>67.212</v>
      </c>
      <c r="P9" s="10">
        <v>43.6111</v>
      </c>
      <c r="Q9" s="13">
        <v>21.6435</v>
      </c>
    </row>
    <row r="10" spans="1:17" ht="12.75" hidden="1">
      <c r="A10" s="2"/>
      <c r="B10" s="63">
        <v>20</v>
      </c>
      <c r="C10" s="9" t="s">
        <v>17</v>
      </c>
      <c r="D10" s="10">
        <v>503.7</v>
      </c>
      <c r="E10" s="10">
        <v>413.8</v>
      </c>
      <c r="F10" s="10">
        <v>308.6</v>
      </c>
      <c r="G10" s="10">
        <v>197</v>
      </c>
      <c r="H10" s="11">
        <v>95.1</v>
      </c>
      <c r="I10" s="5"/>
      <c r="J10" s="5"/>
      <c r="K10" s="63">
        <v>20</v>
      </c>
      <c r="L10" s="9" t="s">
        <v>17</v>
      </c>
      <c r="M10" s="10">
        <v>495.9</v>
      </c>
      <c r="N10" s="10">
        <v>408.7</v>
      </c>
      <c r="O10" s="10">
        <v>305.8</v>
      </c>
      <c r="P10" s="10">
        <v>194.9</v>
      </c>
      <c r="Q10" s="11">
        <v>94.7</v>
      </c>
    </row>
    <row r="11" spans="1:17" ht="13.5" hidden="1" thickBot="1">
      <c r="A11" s="2"/>
      <c r="B11" s="65"/>
      <c r="C11" s="16" t="s">
        <v>18</v>
      </c>
      <c r="D11" s="17">
        <v>109.02597402597402</v>
      </c>
      <c r="E11" s="17">
        <v>86.20833333333334</v>
      </c>
      <c r="F11" s="17">
        <v>64.4258872651357</v>
      </c>
      <c r="G11" s="17">
        <v>41.29979035639413</v>
      </c>
      <c r="H11" s="19">
        <v>20.40772532188841</v>
      </c>
      <c r="I11" s="5"/>
      <c r="J11" s="5"/>
      <c r="K11" s="65"/>
      <c r="L11" s="16" t="s">
        <v>18</v>
      </c>
      <c r="M11" s="17">
        <v>108.989</v>
      </c>
      <c r="N11" s="17">
        <v>84.9688</v>
      </c>
      <c r="O11" s="17">
        <v>62.1545</v>
      </c>
      <c r="P11" s="17">
        <v>40.1856</v>
      </c>
      <c r="Q11" s="19">
        <v>19.8117</v>
      </c>
    </row>
    <row r="12" spans="1:16" ht="12.75" hidden="1">
      <c r="A12" s="2"/>
      <c r="B12" s="66" t="s">
        <v>1</v>
      </c>
      <c r="C12" s="67"/>
      <c r="D12" s="14">
        <v>1</v>
      </c>
      <c r="E12" s="14">
        <v>0.75</v>
      </c>
      <c r="F12" s="14">
        <v>0.5</v>
      </c>
      <c r="G12" s="34">
        <v>0.25</v>
      </c>
      <c r="H12" s="5"/>
      <c r="I12" s="5"/>
      <c r="J12" s="5"/>
      <c r="K12" s="66" t="s">
        <v>1</v>
      </c>
      <c r="L12" s="67"/>
      <c r="M12" s="14">
        <v>1</v>
      </c>
      <c r="N12" s="14">
        <v>0.75</v>
      </c>
      <c r="O12" s="14">
        <v>0.5</v>
      </c>
      <c r="P12" s="34">
        <v>0.25</v>
      </c>
    </row>
    <row r="13" spans="1:16" ht="13.5" hidden="1" thickBot="1">
      <c r="A13" s="2"/>
      <c r="B13" s="68"/>
      <c r="C13" s="69"/>
      <c r="D13" s="15">
        <v>3.04</v>
      </c>
      <c r="E13" s="15">
        <v>3.7094023181650555</v>
      </c>
      <c r="F13" s="15">
        <v>4.267534243906229</v>
      </c>
      <c r="G13" s="32">
        <v>4.683698766967362</v>
      </c>
      <c r="H13" s="5"/>
      <c r="I13" s="5"/>
      <c r="J13" s="5"/>
      <c r="K13" s="68"/>
      <c r="L13" s="69"/>
      <c r="M13" s="15">
        <v>2.959996058031409</v>
      </c>
      <c r="N13" s="15">
        <v>3.7238368490245803</v>
      </c>
      <c r="O13" s="15">
        <v>4.325850532549423</v>
      </c>
      <c r="P13" s="32">
        <v>4.793346991234078</v>
      </c>
    </row>
    <row r="14" spans="1:16" ht="12.75" hidden="1">
      <c r="A14" s="1"/>
      <c r="B14" s="1"/>
      <c r="C14" s="1"/>
      <c r="D14" s="3"/>
      <c r="E14" s="3"/>
      <c r="F14" s="4"/>
      <c r="G14" s="4"/>
      <c r="K14" s="2"/>
      <c r="L14" s="2"/>
      <c r="M14" s="35"/>
      <c r="N14" s="35"/>
      <c r="O14" s="36"/>
      <c r="P14" s="36"/>
    </row>
    <row r="15" spans="1:16" ht="12.75" hidden="1">
      <c r="A15" s="1"/>
      <c r="B15" s="70" t="s">
        <v>10</v>
      </c>
      <c r="C15" s="70"/>
      <c r="D15" s="70"/>
      <c r="E15" s="70"/>
      <c r="F15" s="70"/>
      <c r="G15" s="70"/>
      <c r="K15" s="83" t="s">
        <v>10</v>
      </c>
      <c r="L15" s="83"/>
      <c r="M15" s="83"/>
      <c r="N15" s="83"/>
      <c r="O15" s="83"/>
      <c r="P15" s="83"/>
    </row>
    <row r="16" spans="1:16" ht="16.5" thickBot="1">
      <c r="A16" s="1"/>
      <c r="B16" s="71" t="str">
        <f ca="1">MID(CELL("filename",A1),FIND("]",CELL("filename",A1))+1,255)</f>
        <v>YLAA0440HE</v>
      </c>
      <c r="C16" s="71"/>
      <c r="D16" s="71"/>
      <c r="E16" s="71"/>
      <c r="F16" s="71"/>
      <c r="G16" s="71"/>
      <c r="K16" s="84" t="str">
        <f ca="1">MID(CELL("filename",J1),FIND("]",CELL("filename",J1))+1,255)&amp;"-LS"</f>
        <v>YLAA0440HE-LS</v>
      </c>
      <c r="L16" s="84"/>
      <c r="M16" s="84"/>
      <c r="N16" s="84"/>
      <c r="O16" s="84"/>
      <c r="P16" s="84"/>
    </row>
    <row r="17" spans="1:17" ht="12.75">
      <c r="A17" s="1"/>
      <c r="B17" s="6" t="s">
        <v>8</v>
      </c>
      <c r="C17" s="7"/>
      <c r="D17" s="21" t="s">
        <v>2</v>
      </c>
      <c r="E17" s="21" t="s">
        <v>3</v>
      </c>
      <c r="F17" s="21" t="s">
        <v>4</v>
      </c>
      <c r="G17" s="21" t="s">
        <v>5</v>
      </c>
      <c r="H17" s="22" t="s">
        <v>6</v>
      </c>
      <c r="K17" s="6" t="s">
        <v>8</v>
      </c>
      <c r="L17" s="7"/>
      <c r="M17" s="21" t="s">
        <v>2</v>
      </c>
      <c r="N17" s="21" t="s">
        <v>3</v>
      </c>
      <c r="O17" s="21" t="s">
        <v>4</v>
      </c>
      <c r="P17" s="21" t="s">
        <v>5</v>
      </c>
      <c r="Q17" s="22" t="s">
        <v>6</v>
      </c>
    </row>
    <row r="18" spans="1:17" ht="12.75">
      <c r="A18" s="1"/>
      <c r="B18" s="63">
        <v>35</v>
      </c>
      <c r="C18" s="9" t="s">
        <v>17</v>
      </c>
      <c r="D18" s="10">
        <f aca="true" t="shared" si="0" ref="D18:H25">ROUND(D4,3-(1+INT(LOG10(ABS(D4)))))</f>
        <v>429</v>
      </c>
      <c r="E18" s="10">
        <f t="shared" si="0"/>
        <v>352</v>
      </c>
      <c r="F18" s="10">
        <f t="shared" si="0"/>
        <v>262</v>
      </c>
      <c r="G18" s="10">
        <f t="shared" si="0"/>
        <v>167</v>
      </c>
      <c r="H18" s="11">
        <f t="shared" si="0"/>
        <v>83.4</v>
      </c>
      <c r="K18" s="63">
        <v>35</v>
      </c>
      <c r="L18" s="9" t="s">
        <v>17</v>
      </c>
      <c r="M18" s="10">
        <f aca="true" t="shared" si="1" ref="M18:Q25">ROUND(M4,3-(1+INT(LOG10(ABS(M4)))))</f>
        <v>421</v>
      </c>
      <c r="N18" s="10">
        <f t="shared" si="1"/>
        <v>346</v>
      </c>
      <c r="O18" s="10">
        <f t="shared" si="1"/>
        <v>259</v>
      </c>
      <c r="P18" s="10">
        <f t="shared" si="1"/>
        <v>165</v>
      </c>
      <c r="Q18" s="11">
        <f t="shared" si="1"/>
        <v>80</v>
      </c>
    </row>
    <row r="19" spans="1:17" ht="12.75">
      <c r="A19" s="1"/>
      <c r="B19" s="64"/>
      <c r="C19" s="9" t="s">
        <v>18</v>
      </c>
      <c r="D19" s="10">
        <f t="shared" si="0"/>
        <v>141</v>
      </c>
      <c r="E19" s="10">
        <f t="shared" si="0"/>
        <v>110</v>
      </c>
      <c r="F19" s="10">
        <f t="shared" si="0"/>
        <v>81.3</v>
      </c>
      <c r="G19" s="10">
        <f t="shared" si="0"/>
        <v>52.4</v>
      </c>
      <c r="H19" s="11">
        <f t="shared" si="0"/>
        <v>26</v>
      </c>
      <c r="K19" s="64"/>
      <c r="L19" s="9" t="s">
        <v>18</v>
      </c>
      <c r="M19" s="10">
        <f t="shared" si="1"/>
        <v>142</v>
      </c>
      <c r="N19" s="10">
        <f t="shared" si="1"/>
        <v>110</v>
      </c>
      <c r="O19" s="10">
        <f t="shared" si="1"/>
        <v>79.4</v>
      </c>
      <c r="P19" s="10">
        <f t="shared" si="1"/>
        <v>51.5</v>
      </c>
      <c r="Q19" s="11">
        <f t="shared" si="1"/>
        <v>25.4</v>
      </c>
    </row>
    <row r="20" spans="1:17" ht="12.75">
      <c r="A20" s="1"/>
      <c r="B20" s="63">
        <v>30</v>
      </c>
      <c r="C20" s="9" t="s">
        <v>17</v>
      </c>
      <c r="D20" s="10">
        <f t="shared" si="0"/>
        <v>456</v>
      </c>
      <c r="E20" s="10">
        <f t="shared" si="0"/>
        <v>374</v>
      </c>
      <c r="F20" s="10">
        <f t="shared" si="0"/>
        <v>278</v>
      </c>
      <c r="G20" s="10">
        <f t="shared" si="0"/>
        <v>182</v>
      </c>
      <c r="H20" s="11">
        <f t="shared" si="0"/>
        <v>90.1</v>
      </c>
      <c r="K20" s="63">
        <v>30</v>
      </c>
      <c r="L20" s="9" t="s">
        <v>17</v>
      </c>
      <c r="M20" s="10">
        <f t="shared" si="1"/>
        <v>447</v>
      </c>
      <c r="N20" s="10">
        <f t="shared" si="1"/>
        <v>368</v>
      </c>
      <c r="O20" s="10">
        <f t="shared" si="1"/>
        <v>275</v>
      </c>
      <c r="P20" s="10">
        <f t="shared" si="1"/>
        <v>184</v>
      </c>
      <c r="Q20" s="11">
        <f t="shared" si="1"/>
        <v>84.9</v>
      </c>
    </row>
    <row r="21" spans="1:17" ht="12.75">
      <c r="A21" s="1"/>
      <c r="B21" s="64"/>
      <c r="C21" s="9" t="s">
        <v>18</v>
      </c>
      <c r="D21" s="10">
        <f t="shared" si="0"/>
        <v>129</v>
      </c>
      <c r="E21" s="10">
        <f t="shared" si="0"/>
        <v>101</v>
      </c>
      <c r="F21" s="10">
        <f t="shared" si="0"/>
        <v>74.8</v>
      </c>
      <c r="G21" s="10">
        <f t="shared" si="0"/>
        <v>48.5</v>
      </c>
      <c r="H21" s="13">
        <f t="shared" si="0"/>
        <v>24</v>
      </c>
      <c r="K21" s="64"/>
      <c r="L21" s="9" t="s">
        <v>18</v>
      </c>
      <c r="M21" s="10">
        <f t="shared" si="1"/>
        <v>130</v>
      </c>
      <c r="N21" s="10">
        <f t="shared" si="1"/>
        <v>100</v>
      </c>
      <c r="O21" s="10">
        <f t="shared" si="1"/>
        <v>72.8</v>
      </c>
      <c r="P21" s="10">
        <f t="shared" si="1"/>
        <v>47.7</v>
      </c>
      <c r="Q21" s="13">
        <f t="shared" si="1"/>
        <v>23.3</v>
      </c>
    </row>
    <row r="22" spans="2:17" ht="12.75">
      <c r="B22" s="63">
        <v>25</v>
      </c>
      <c r="C22" s="9" t="s">
        <v>17</v>
      </c>
      <c r="D22" s="10">
        <f t="shared" si="0"/>
        <v>481</v>
      </c>
      <c r="E22" s="10">
        <f t="shared" si="0"/>
        <v>395</v>
      </c>
      <c r="F22" s="10">
        <f t="shared" si="0"/>
        <v>294</v>
      </c>
      <c r="G22" s="10">
        <f t="shared" si="0"/>
        <v>191</v>
      </c>
      <c r="H22" s="11">
        <f t="shared" si="0"/>
        <v>90.6</v>
      </c>
      <c r="K22" s="63">
        <v>25</v>
      </c>
      <c r="L22" s="9" t="s">
        <v>17</v>
      </c>
      <c r="M22" s="10">
        <f t="shared" si="1"/>
        <v>472</v>
      </c>
      <c r="N22" s="10">
        <f t="shared" si="1"/>
        <v>389</v>
      </c>
      <c r="O22" s="10">
        <f t="shared" si="1"/>
        <v>292</v>
      </c>
      <c r="P22" s="10">
        <f t="shared" si="1"/>
        <v>188</v>
      </c>
      <c r="Q22" s="11">
        <f t="shared" si="1"/>
        <v>93.5</v>
      </c>
    </row>
    <row r="23" spans="2:17" ht="12.75">
      <c r="B23" s="64"/>
      <c r="C23" s="9" t="s">
        <v>18</v>
      </c>
      <c r="D23" s="10">
        <f t="shared" si="0"/>
        <v>118</v>
      </c>
      <c r="E23" s="10">
        <f t="shared" si="0"/>
        <v>93.3</v>
      </c>
      <c r="F23" s="10">
        <f t="shared" si="0"/>
        <v>69.4</v>
      </c>
      <c r="G23" s="10">
        <f t="shared" si="0"/>
        <v>44.7</v>
      </c>
      <c r="H23" s="13">
        <f t="shared" si="0"/>
        <v>22</v>
      </c>
      <c r="K23" s="64"/>
      <c r="L23" s="9" t="s">
        <v>18</v>
      </c>
      <c r="M23" s="10">
        <f t="shared" si="1"/>
        <v>119</v>
      </c>
      <c r="N23" s="10">
        <f t="shared" si="1"/>
        <v>92</v>
      </c>
      <c r="O23" s="10">
        <f t="shared" si="1"/>
        <v>67.2</v>
      </c>
      <c r="P23" s="10">
        <f t="shared" si="1"/>
        <v>43.6</v>
      </c>
      <c r="Q23" s="13">
        <f t="shared" si="1"/>
        <v>21.6</v>
      </c>
    </row>
    <row r="24" spans="2:17" ht="12.75">
      <c r="B24" s="63">
        <v>20</v>
      </c>
      <c r="C24" s="9" t="s">
        <v>17</v>
      </c>
      <c r="D24" s="10">
        <f t="shared" si="0"/>
        <v>504</v>
      </c>
      <c r="E24" s="10">
        <f t="shared" si="0"/>
        <v>414</v>
      </c>
      <c r="F24" s="10">
        <f t="shared" si="0"/>
        <v>309</v>
      </c>
      <c r="G24" s="10">
        <f t="shared" si="0"/>
        <v>197</v>
      </c>
      <c r="H24" s="11">
        <f t="shared" si="0"/>
        <v>95.1</v>
      </c>
      <c r="K24" s="63">
        <v>20</v>
      </c>
      <c r="L24" s="9" t="s">
        <v>17</v>
      </c>
      <c r="M24" s="10">
        <f t="shared" si="1"/>
        <v>496</v>
      </c>
      <c r="N24" s="10">
        <f t="shared" si="1"/>
        <v>409</v>
      </c>
      <c r="O24" s="10">
        <f t="shared" si="1"/>
        <v>306</v>
      </c>
      <c r="P24" s="10">
        <f t="shared" si="1"/>
        <v>195</v>
      </c>
      <c r="Q24" s="11">
        <f t="shared" si="1"/>
        <v>94.7</v>
      </c>
    </row>
    <row r="25" spans="2:17" ht="13.5" thickBot="1">
      <c r="B25" s="65"/>
      <c r="C25" s="16" t="s">
        <v>18</v>
      </c>
      <c r="D25" s="17">
        <f t="shared" si="0"/>
        <v>109</v>
      </c>
      <c r="E25" s="17">
        <f t="shared" si="0"/>
        <v>86.2</v>
      </c>
      <c r="F25" s="17">
        <f t="shared" si="0"/>
        <v>64.4</v>
      </c>
      <c r="G25" s="17">
        <f t="shared" si="0"/>
        <v>41.3</v>
      </c>
      <c r="H25" s="19">
        <f t="shared" si="0"/>
        <v>20.4</v>
      </c>
      <c r="K25" s="65"/>
      <c r="L25" s="16" t="s">
        <v>18</v>
      </c>
      <c r="M25" s="17">
        <f t="shared" si="1"/>
        <v>109</v>
      </c>
      <c r="N25" s="17">
        <f t="shared" si="1"/>
        <v>85</v>
      </c>
      <c r="O25" s="17">
        <f t="shared" si="1"/>
        <v>62.2</v>
      </c>
      <c r="P25" s="17">
        <f t="shared" si="1"/>
        <v>40.2</v>
      </c>
      <c r="Q25" s="19">
        <f t="shared" si="1"/>
        <v>19.8</v>
      </c>
    </row>
    <row r="26" spans="2:16" ht="12.75">
      <c r="B26" s="74" t="s">
        <v>1</v>
      </c>
      <c r="C26" s="75"/>
      <c r="D26" s="30">
        <v>1</v>
      </c>
      <c r="E26" s="30">
        <v>0.75</v>
      </c>
      <c r="F26" s="30">
        <v>0.5</v>
      </c>
      <c r="G26" s="31">
        <v>0.25</v>
      </c>
      <c r="K26" s="74" t="s">
        <v>1</v>
      </c>
      <c r="L26" s="75"/>
      <c r="M26" s="30">
        <v>1</v>
      </c>
      <c r="N26" s="30">
        <v>0.75</v>
      </c>
      <c r="O26" s="30">
        <v>0.5</v>
      </c>
      <c r="P26" s="31">
        <v>0.25</v>
      </c>
    </row>
    <row r="27" spans="2:16" ht="13.5" thickBot="1">
      <c r="B27" s="76"/>
      <c r="C27" s="77"/>
      <c r="D27" s="15">
        <f>D13</f>
        <v>3.04</v>
      </c>
      <c r="E27" s="15">
        <f>E13</f>
        <v>3.7094023181650555</v>
      </c>
      <c r="F27" s="15">
        <f>F13</f>
        <v>4.267534243906229</v>
      </c>
      <c r="G27" s="32">
        <f>G13</f>
        <v>4.683698766967362</v>
      </c>
      <c r="K27" s="76"/>
      <c r="L27" s="77"/>
      <c r="M27" s="15">
        <f>M13</f>
        <v>2.959996058031409</v>
      </c>
      <c r="N27" s="15">
        <f>N13</f>
        <v>3.7238368490245803</v>
      </c>
      <c r="O27" s="15">
        <f>O13</f>
        <v>4.325850532549423</v>
      </c>
      <c r="P27" s="32">
        <f>P13</f>
        <v>4.793346991234078</v>
      </c>
    </row>
    <row r="28" spans="2:13" ht="12.75">
      <c r="B28" s="74" t="s">
        <v>0</v>
      </c>
      <c r="C28" s="75"/>
      <c r="D28" s="72">
        <f>D27*0.03+E27*0.33+F27*0.41+G27*0.23</f>
        <v>4.142242521398515</v>
      </c>
      <c r="K28" s="74" t="s">
        <v>0</v>
      </c>
      <c r="L28" s="75"/>
      <c r="M28" s="78">
        <f>M27*0.03+N27*0.33+O27*0.41+P27*0.23</f>
        <v>4.193734568248155</v>
      </c>
    </row>
    <row r="29" spans="2:13" ht="13.5" thickBot="1">
      <c r="B29" s="76"/>
      <c r="C29" s="77"/>
      <c r="D29" s="73"/>
      <c r="K29" s="76"/>
      <c r="L29" s="77"/>
      <c r="M29" s="79"/>
    </row>
    <row r="33" ht="12.75">
      <c r="A33" s="54" t="s">
        <v>24</v>
      </c>
    </row>
  </sheetData>
  <sheetProtection/>
  <mergeCells count="30">
    <mergeCell ref="K15:P15"/>
    <mergeCell ref="K16:P16"/>
    <mergeCell ref="K26:L27"/>
    <mergeCell ref="K28:L29"/>
    <mergeCell ref="M28:M29"/>
    <mergeCell ref="K18:K19"/>
    <mergeCell ref="K20:K21"/>
    <mergeCell ref="K22:K23"/>
    <mergeCell ref="K24:K25"/>
    <mergeCell ref="K2:P2"/>
    <mergeCell ref="K4:K5"/>
    <mergeCell ref="K6:K7"/>
    <mergeCell ref="K8:K9"/>
    <mergeCell ref="K10:K11"/>
    <mergeCell ref="K12:L13"/>
    <mergeCell ref="B10:B11"/>
    <mergeCell ref="B12:C13"/>
    <mergeCell ref="B15:G15"/>
    <mergeCell ref="B16:G16"/>
    <mergeCell ref="B2:G2"/>
    <mergeCell ref="B4:B5"/>
    <mergeCell ref="B6:B7"/>
    <mergeCell ref="B8:B9"/>
    <mergeCell ref="B26:C27"/>
    <mergeCell ref="B28:C29"/>
    <mergeCell ref="D28:D29"/>
    <mergeCell ref="B18:B19"/>
    <mergeCell ref="B20:B21"/>
    <mergeCell ref="B22:B23"/>
    <mergeCell ref="B24:B25"/>
  </mergeCells>
  <hyperlinks>
    <hyperlink ref="A33" location="Summary!A1" display="Back to Summary Page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16">
      <selection activeCell="A33" sqref="A33"/>
    </sheetView>
  </sheetViews>
  <sheetFormatPr defaultColWidth="9.140625" defaultRowHeight="12.75"/>
  <cols>
    <col min="2" max="2" width="15.00390625" style="0" bestFit="1" customWidth="1"/>
    <col min="3" max="3" width="19.8515625" style="0" bestFit="1" customWidth="1"/>
    <col min="4" max="4" width="11.00390625" style="0" bestFit="1" customWidth="1"/>
    <col min="5" max="9" width="8.8515625" style="0" bestFit="1" customWidth="1"/>
    <col min="11" max="11" width="15.00390625" style="5" bestFit="1" customWidth="1"/>
    <col min="12" max="12" width="19.8515625" style="5" bestFit="1" customWidth="1"/>
    <col min="13" max="13" width="11.00390625" style="5" bestFit="1" customWidth="1"/>
    <col min="14" max="18" width="8.8515625" style="5" bestFit="1" customWidth="1"/>
  </cols>
  <sheetData>
    <row r="1" spans="1:14" ht="12.75" hidden="1">
      <c r="A1" s="1"/>
      <c r="B1" s="1"/>
      <c r="C1" s="1"/>
      <c r="D1" s="1"/>
      <c r="E1" s="1"/>
      <c r="K1" s="2"/>
      <c r="L1" s="2"/>
      <c r="M1" s="2"/>
      <c r="N1" s="2"/>
    </row>
    <row r="2" spans="1:16" ht="13.5" hidden="1" thickBot="1">
      <c r="A2" s="1"/>
      <c r="B2" s="62" t="s">
        <v>9</v>
      </c>
      <c r="C2" s="62"/>
      <c r="D2" s="62"/>
      <c r="E2" s="62"/>
      <c r="F2" s="62"/>
      <c r="G2" s="62"/>
      <c r="K2" s="82" t="s">
        <v>9</v>
      </c>
      <c r="L2" s="82"/>
      <c r="M2" s="82"/>
      <c r="N2" s="82"/>
      <c r="O2" s="82"/>
      <c r="P2" s="82"/>
    </row>
    <row r="3" spans="1:18" s="5" customFormat="1" ht="12.75" hidden="1">
      <c r="A3" s="2"/>
      <c r="B3" s="20" t="s">
        <v>8</v>
      </c>
      <c r="C3" s="7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8" t="s">
        <v>7</v>
      </c>
      <c r="K3" s="20" t="s">
        <v>8</v>
      </c>
      <c r="L3" s="7"/>
      <c r="M3" s="7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8" t="s">
        <v>7</v>
      </c>
    </row>
    <row r="4" spans="1:18" s="5" customFormat="1" ht="12.75" hidden="1">
      <c r="A4" s="2"/>
      <c r="B4" s="63">
        <v>35</v>
      </c>
      <c r="C4" s="9" t="s">
        <v>17</v>
      </c>
      <c r="D4" s="10">
        <v>451.2</v>
      </c>
      <c r="E4" s="10">
        <v>377.5</v>
      </c>
      <c r="F4" s="10">
        <v>313.7</v>
      </c>
      <c r="G4" s="10">
        <v>212.6</v>
      </c>
      <c r="H4" s="10">
        <v>149.5</v>
      </c>
      <c r="I4" s="11">
        <v>64.4</v>
      </c>
      <c r="K4" s="63">
        <v>35</v>
      </c>
      <c r="L4" s="9" t="s">
        <v>17</v>
      </c>
      <c r="M4" s="10">
        <v>443</v>
      </c>
      <c r="N4" s="10">
        <v>372</v>
      </c>
      <c r="O4" s="10">
        <v>309.9</v>
      </c>
      <c r="P4" s="10">
        <v>208.7</v>
      </c>
      <c r="Q4" s="10">
        <v>147.7</v>
      </c>
      <c r="R4" s="11">
        <v>63.8</v>
      </c>
    </row>
    <row r="5" spans="1:18" s="5" customFormat="1" ht="12.75" hidden="1">
      <c r="A5" s="2"/>
      <c r="B5" s="64"/>
      <c r="C5" s="9" t="s">
        <v>18</v>
      </c>
      <c r="D5" s="10">
        <v>146.97068403908796</v>
      </c>
      <c r="E5" s="10">
        <v>116.87306501547988</v>
      </c>
      <c r="F5" s="10">
        <v>95.34954407294832</v>
      </c>
      <c r="G5" s="10">
        <v>67.4920634920635</v>
      </c>
      <c r="H5" s="10">
        <v>45.858895705521476</v>
      </c>
      <c r="I5" s="11">
        <v>20.188087774294672</v>
      </c>
      <c r="K5" s="64"/>
      <c r="L5" s="9" t="s">
        <v>18</v>
      </c>
      <c r="M5" s="10">
        <v>147.176</v>
      </c>
      <c r="N5" s="10">
        <v>115.888</v>
      </c>
      <c r="O5" s="10">
        <v>93.0631</v>
      </c>
      <c r="P5" s="10">
        <v>67.3226</v>
      </c>
      <c r="Q5" s="10">
        <v>44.7576</v>
      </c>
      <c r="R5" s="11">
        <v>19.5107</v>
      </c>
    </row>
    <row r="6" spans="1:18" s="5" customFormat="1" ht="12.75" hidden="1">
      <c r="A6" s="2"/>
      <c r="B6" s="63">
        <v>30</v>
      </c>
      <c r="C6" s="9" t="s">
        <v>17</v>
      </c>
      <c r="D6" s="10">
        <v>477.9</v>
      </c>
      <c r="E6" s="10">
        <v>399.8</v>
      </c>
      <c r="F6" s="10">
        <v>332.5</v>
      </c>
      <c r="G6" s="10">
        <v>226.6</v>
      </c>
      <c r="H6" s="10">
        <v>158.7</v>
      </c>
      <c r="I6" s="11">
        <v>68.3</v>
      </c>
      <c r="K6" s="63">
        <v>30</v>
      </c>
      <c r="L6" s="9" t="s">
        <v>17</v>
      </c>
      <c r="M6" s="10">
        <v>469.9</v>
      </c>
      <c r="N6" s="10">
        <v>394.4</v>
      </c>
      <c r="O6" s="10">
        <v>328.9</v>
      </c>
      <c r="P6" s="10">
        <v>222.7</v>
      </c>
      <c r="Q6" s="10">
        <v>156.9</v>
      </c>
      <c r="R6" s="11">
        <v>67.7</v>
      </c>
    </row>
    <row r="7" spans="1:18" s="5" customFormat="1" ht="12.75" hidden="1">
      <c r="A7" s="2"/>
      <c r="B7" s="64"/>
      <c r="C7" s="9" t="s">
        <v>18</v>
      </c>
      <c r="D7" s="10">
        <v>134.24157303370785</v>
      </c>
      <c r="E7" s="10">
        <v>107.18498659517427</v>
      </c>
      <c r="F7" s="10">
        <v>87.73087071240106</v>
      </c>
      <c r="G7" s="10">
        <v>62.082191780821915</v>
      </c>
      <c r="H7" s="12">
        <v>42.32</v>
      </c>
      <c r="I7" s="13">
        <v>18.61035422343324</v>
      </c>
      <c r="K7" s="64"/>
      <c r="L7" s="9" t="s">
        <v>18</v>
      </c>
      <c r="M7" s="10">
        <v>134.642</v>
      </c>
      <c r="N7" s="10">
        <v>106.022</v>
      </c>
      <c r="O7" s="10">
        <v>85.4286</v>
      </c>
      <c r="P7" s="10">
        <v>61.6898</v>
      </c>
      <c r="Q7" s="12">
        <v>41.0733</v>
      </c>
      <c r="R7" s="13">
        <v>17.9101</v>
      </c>
    </row>
    <row r="8" spans="1:18" s="5" customFormat="1" ht="12.75" hidden="1">
      <c r="A8" s="2"/>
      <c r="B8" s="63">
        <v>25</v>
      </c>
      <c r="C8" s="9" t="s">
        <v>17</v>
      </c>
      <c r="D8" s="10">
        <v>502.9</v>
      </c>
      <c r="E8" s="10">
        <v>420.7</v>
      </c>
      <c r="F8" s="10">
        <v>350.3</v>
      </c>
      <c r="G8" s="10">
        <v>240</v>
      </c>
      <c r="H8" s="10">
        <v>167.5</v>
      </c>
      <c r="I8" s="11">
        <v>72.1</v>
      </c>
      <c r="K8" s="63">
        <v>25</v>
      </c>
      <c r="L8" s="9" t="s">
        <v>17</v>
      </c>
      <c r="M8" s="10">
        <v>495.4</v>
      </c>
      <c r="N8" s="10">
        <v>415.6</v>
      </c>
      <c r="O8" s="10">
        <v>346.8</v>
      </c>
      <c r="P8" s="10">
        <v>236.3</v>
      </c>
      <c r="Q8" s="10">
        <v>165.8</v>
      </c>
      <c r="R8" s="11">
        <v>71.4</v>
      </c>
    </row>
    <row r="9" spans="1:18" s="5" customFormat="1" ht="12.75" hidden="1">
      <c r="A9" s="2"/>
      <c r="B9" s="64"/>
      <c r="C9" s="9" t="s">
        <v>18</v>
      </c>
      <c r="D9" s="10">
        <v>123.25980392156862</v>
      </c>
      <c r="E9" s="10">
        <v>98.75586854460094</v>
      </c>
      <c r="F9" s="10">
        <v>81.08796296296296</v>
      </c>
      <c r="G9" s="10">
        <v>57.14285714285714</v>
      </c>
      <c r="H9" s="12">
        <v>39.13551401869159</v>
      </c>
      <c r="I9" s="13">
        <v>17.29016786570743</v>
      </c>
      <c r="K9" s="64"/>
      <c r="L9" s="9" t="s">
        <v>18</v>
      </c>
      <c r="M9" s="10">
        <v>122.928</v>
      </c>
      <c r="N9" s="10">
        <v>97.1028</v>
      </c>
      <c r="O9" s="10">
        <v>78.6395</v>
      </c>
      <c r="P9" s="10">
        <v>56.6667</v>
      </c>
      <c r="Q9" s="12">
        <v>37.8539</v>
      </c>
      <c r="R9" s="13">
        <v>16.5278</v>
      </c>
    </row>
    <row r="10" spans="1:18" s="5" customFormat="1" ht="12.75" hidden="1">
      <c r="A10" s="2"/>
      <c r="B10" s="63">
        <v>20</v>
      </c>
      <c r="C10" s="9" t="s">
        <v>17</v>
      </c>
      <c r="D10" s="10">
        <v>526.5</v>
      </c>
      <c r="E10" s="10">
        <v>440.6</v>
      </c>
      <c r="F10" s="10">
        <v>367</v>
      </c>
      <c r="G10" s="10">
        <v>252.7</v>
      </c>
      <c r="H10" s="10">
        <v>175.9</v>
      </c>
      <c r="I10" s="11">
        <v>75.6</v>
      </c>
      <c r="K10" s="63">
        <v>20</v>
      </c>
      <c r="L10" s="9" t="s">
        <v>17</v>
      </c>
      <c r="M10" s="10">
        <v>519.4</v>
      </c>
      <c r="N10" s="10">
        <v>435.7</v>
      </c>
      <c r="O10" s="10">
        <v>363.7</v>
      </c>
      <c r="P10" s="10">
        <v>249.1</v>
      </c>
      <c r="Q10" s="10">
        <v>174.3</v>
      </c>
      <c r="R10" s="11">
        <v>75</v>
      </c>
    </row>
    <row r="11" spans="1:18" s="5" customFormat="1" ht="13.5" hidden="1" thickBot="1">
      <c r="A11" s="2"/>
      <c r="B11" s="65"/>
      <c r="C11" s="16" t="s">
        <v>18</v>
      </c>
      <c r="D11" s="17">
        <v>113.71490280777537</v>
      </c>
      <c r="E11" s="17">
        <v>91.41078838174273</v>
      </c>
      <c r="F11" s="17">
        <v>75.20491803278689</v>
      </c>
      <c r="G11" s="17">
        <v>52.86610878661087</v>
      </c>
      <c r="H11" s="18">
        <v>36.418219461697724</v>
      </c>
      <c r="I11" s="19">
        <v>16.085106382978722</v>
      </c>
      <c r="K11" s="65"/>
      <c r="L11" s="16" t="s">
        <v>18</v>
      </c>
      <c r="M11" s="17">
        <v>112.913</v>
      </c>
      <c r="N11" s="17">
        <v>89.4661</v>
      </c>
      <c r="O11" s="17">
        <v>72.74</v>
      </c>
      <c r="P11" s="17">
        <v>52.2222</v>
      </c>
      <c r="Q11" s="18">
        <v>35.0704</v>
      </c>
      <c r="R11" s="19">
        <v>15.3374</v>
      </c>
    </row>
    <row r="12" spans="1:18" s="5" customFormat="1" ht="12.75" hidden="1">
      <c r="A12" s="2"/>
      <c r="B12" s="66" t="s">
        <v>1</v>
      </c>
      <c r="C12" s="67"/>
      <c r="D12" s="14">
        <v>1</v>
      </c>
      <c r="E12" s="14">
        <v>0.75</v>
      </c>
      <c r="F12" s="14">
        <v>0.5</v>
      </c>
      <c r="G12" s="34">
        <v>0.25</v>
      </c>
      <c r="H12" s="28"/>
      <c r="I12" s="26"/>
      <c r="K12" s="66" t="s">
        <v>1</v>
      </c>
      <c r="L12" s="67"/>
      <c r="M12" s="14">
        <v>1</v>
      </c>
      <c r="N12" s="14">
        <v>0.75</v>
      </c>
      <c r="O12" s="14">
        <v>0.5</v>
      </c>
      <c r="P12" s="34">
        <v>0.25</v>
      </c>
      <c r="Q12" s="28"/>
      <c r="R12" s="26"/>
    </row>
    <row r="13" spans="1:18" s="5" customFormat="1" ht="13.5" hidden="1" thickBot="1">
      <c r="A13" s="2"/>
      <c r="B13" s="68"/>
      <c r="C13" s="69"/>
      <c r="D13" s="15">
        <v>3.07</v>
      </c>
      <c r="E13" s="15">
        <v>3.783696118352822</v>
      </c>
      <c r="F13" s="15">
        <v>4.211608990710882</v>
      </c>
      <c r="G13" s="32">
        <v>4.774320137604558</v>
      </c>
      <c r="H13" s="29"/>
      <c r="I13" s="25"/>
      <c r="K13" s="68"/>
      <c r="L13" s="69"/>
      <c r="M13" s="15">
        <v>3.010001630700658</v>
      </c>
      <c r="N13" s="15">
        <v>3.841846573820839</v>
      </c>
      <c r="O13" s="15">
        <v>4.2016530761399755</v>
      </c>
      <c r="P13" s="32">
        <v>4.935014340428146</v>
      </c>
      <c r="Q13" s="29"/>
      <c r="R13" s="25"/>
    </row>
    <row r="14" spans="1:18" ht="12.75" hidden="1">
      <c r="A14" s="1"/>
      <c r="B14" s="1"/>
      <c r="C14" s="1"/>
      <c r="D14" s="3"/>
      <c r="E14" s="3"/>
      <c r="F14" s="4"/>
      <c r="G14" s="4"/>
      <c r="H14" s="4"/>
      <c r="I14" s="4"/>
      <c r="K14" s="2"/>
      <c r="L14" s="2"/>
      <c r="M14" s="35"/>
      <c r="N14" s="35"/>
      <c r="O14" s="36"/>
      <c r="P14" s="36"/>
      <c r="Q14" s="36"/>
      <c r="R14" s="36"/>
    </row>
    <row r="15" spans="1:16" ht="12.75" hidden="1">
      <c r="A15" s="1"/>
      <c r="B15" s="70" t="s">
        <v>10</v>
      </c>
      <c r="C15" s="70"/>
      <c r="D15" s="70"/>
      <c r="E15" s="70"/>
      <c r="F15" s="70"/>
      <c r="G15" s="70"/>
      <c r="K15" s="83" t="s">
        <v>10</v>
      </c>
      <c r="L15" s="83"/>
      <c r="M15" s="83"/>
      <c r="N15" s="83"/>
      <c r="O15" s="83"/>
      <c r="P15" s="83"/>
    </row>
    <row r="16" spans="1:16" ht="16.5" thickBot="1">
      <c r="A16" s="1"/>
      <c r="B16" s="71" t="str">
        <f ca="1">MID(CELL("filename",A1),FIND("]",CELL("filename",A1))+1,255)</f>
        <v>YLAA0455HE</v>
      </c>
      <c r="C16" s="71"/>
      <c r="D16" s="71"/>
      <c r="E16" s="71"/>
      <c r="F16" s="71"/>
      <c r="G16" s="71"/>
      <c r="K16" s="84" t="str">
        <f ca="1">MID(CELL("filename",J1),FIND("]",CELL("filename",J1))+1,255)&amp;"-LS"</f>
        <v>YLAA0455HE-LS</v>
      </c>
      <c r="L16" s="84"/>
      <c r="M16" s="84"/>
      <c r="N16" s="84"/>
      <c r="O16" s="84"/>
      <c r="P16" s="84"/>
    </row>
    <row r="17" spans="1:18" ht="12.75">
      <c r="A17" s="1"/>
      <c r="B17" s="6" t="s">
        <v>8</v>
      </c>
      <c r="C17" s="7"/>
      <c r="D17" s="21" t="s">
        <v>2</v>
      </c>
      <c r="E17" s="21" t="s">
        <v>3</v>
      </c>
      <c r="F17" s="21" t="s">
        <v>4</v>
      </c>
      <c r="G17" s="21" t="s">
        <v>5</v>
      </c>
      <c r="H17" s="21" t="s">
        <v>6</v>
      </c>
      <c r="I17" s="22" t="s">
        <v>7</v>
      </c>
      <c r="K17" s="6" t="s">
        <v>8</v>
      </c>
      <c r="L17" s="7"/>
      <c r="M17" s="21" t="s">
        <v>2</v>
      </c>
      <c r="N17" s="21" t="s">
        <v>3</v>
      </c>
      <c r="O17" s="21" t="s">
        <v>4</v>
      </c>
      <c r="P17" s="21" t="s">
        <v>5</v>
      </c>
      <c r="Q17" s="21" t="s">
        <v>6</v>
      </c>
      <c r="R17" s="22" t="s">
        <v>7</v>
      </c>
    </row>
    <row r="18" spans="1:18" ht="12.75">
      <c r="A18" s="1"/>
      <c r="B18" s="63">
        <v>35</v>
      </c>
      <c r="C18" s="9" t="s">
        <v>17</v>
      </c>
      <c r="D18" s="10">
        <f aca="true" t="shared" si="0" ref="D18:I25">ROUND(D4,3-(1+INT(LOG10(ABS(D4)))))</f>
        <v>451</v>
      </c>
      <c r="E18" s="10">
        <f t="shared" si="0"/>
        <v>378</v>
      </c>
      <c r="F18" s="10">
        <f t="shared" si="0"/>
        <v>314</v>
      </c>
      <c r="G18" s="10">
        <f t="shared" si="0"/>
        <v>213</v>
      </c>
      <c r="H18" s="10">
        <f t="shared" si="0"/>
        <v>150</v>
      </c>
      <c r="I18" s="11">
        <f t="shared" si="0"/>
        <v>64.4</v>
      </c>
      <c r="K18" s="63">
        <v>35</v>
      </c>
      <c r="L18" s="9" t="s">
        <v>17</v>
      </c>
      <c r="M18" s="10">
        <f aca="true" t="shared" si="1" ref="M18:R18">ROUND(M4,3-(1+INT(LOG10(ABS(M4)))))</f>
        <v>443</v>
      </c>
      <c r="N18" s="10">
        <f t="shared" si="1"/>
        <v>372</v>
      </c>
      <c r="O18" s="10">
        <f t="shared" si="1"/>
        <v>310</v>
      </c>
      <c r="P18" s="10">
        <f t="shared" si="1"/>
        <v>209</v>
      </c>
      <c r="Q18" s="10">
        <f t="shared" si="1"/>
        <v>148</v>
      </c>
      <c r="R18" s="11">
        <f t="shared" si="1"/>
        <v>63.8</v>
      </c>
    </row>
    <row r="19" spans="1:18" ht="12.75">
      <c r="A19" s="1"/>
      <c r="B19" s="64"/>
      <c r="C19" s="9" t="s">
        <v>18</v>
      </c>
      <c r="D19" s="10">
        <f t="shared" si="0"/>
        <v>147</v>
      </c>
      <c r="E19" s="10">
        <f t="shared" si="0"/>
        <v>117</v>
      </c>
      <c r="F19" s="10">
        <f t="shared" si="0"/>
        <v>95.3</v>
      </c>
      <c r="G19" s="10">
        <f t="shared" si="0"/>
        <v>67.5</v>
      </c>
      <c r="H19" s="10">
        <f t="shared" si="0"/>
        <v>45.9</v>
      </c>
      <c r="I19" s="11">
        <f t="shared" si="0"/>
        <v>20.2</v>
      </c>
      <c r="K19" s="64"/>
      <c r="L19" s="9" t="s">
        <v>18</v>
      </c>
      <c r="M19" s="10">
        <f aca="true" t="shared" si="2" ref="M19:R19">ROUND(M5,3-(1+INT(LOG10(ABS(M5)))))</f>
        <v>147</v>
      </c>
      <c r="N19" s="10">
        <f t="shared" si="2"/>
        <v>116</v>
      </c>
      <c r="O19" s="10">
        <f t="shared" si="2"/>
        <v>93.1</v>
      </c>
      <c r="P19" s="10">
        <f t="shared" si="2"/>
        <v>67.3</v>
      </c>
      <c r="Q19" s="10">
        <f t="shared" si="2"/>
        <v>44.8</v>
      </c>
      <c r="R19" s="11">
        <f t="shared" si="2"/>
        <v>19.5</v>
      </c>
    </row>
    <row r="20" spans="1:18" ht="12.75">
      <c r="A20" s="1"/>
      <c r="B20" s="63">
        <v>30</v>
      </c>
      <c r="C20" s="9" t="s">
        <v>17</v>
      </c>
      <c r="D20" s="10">
        <f t="shared" si="0"/>
        <v>478</v>
      </c>
      <c r="E20" s="10">
        <f t="shared" si="0"/>
        <v>400</v>
      </c>
      <c r="F20" s="10">
        <f t="shared" si="0"/>
        <v>333</v>
      </c>
      <c r="G20" s="10">
        <f t="shared" si="0"/>
        <v>227</v>
      </c>
      <c r="H20" s="10">
        <f t="shared" si="0"/>
        <v>159</v>
      </c>
      <c r="I20" s="11">
        <f t="shared" si="0"/>
        <v>68.3</v>
      </c>
      <c r="K20" s="63">
        <v>30</v>
      </c>
      <c r="L20" s="9" t="s">
        <v>17</v>
      </c>
      <c r="M20" s="10">
        <f aca="true" t="shared" si="3" ref="M20:R20">ROUND(M6,3-(1+INT(LOG10(ABS(M6)))))</f>
        <v>470</v>
      </c>
      <c r="N20" s="10">
        <f t="shared" si="3"/>
        <v>394</v>
      </c>
      <c r="O20" s="10">
        <f t="shared" si="3"/>
        <v>329</v>
      </c>
      <c r="P20" s="10">
        <f t="shared" si="3"/>
        <v>223</v>
      </c>
      <c r="Q20" s="10">
        <f t="shared" si="3"/>
        <v>157</v>
      </c>
      <c r="R20" s="11">
        <f t="shared" si="3"/>
        <v>67.7</v>
      </c>
    </row>
    <row r="21" spans="1:18" ht="12.75">
      <c r="A21" s="1"/>
      <c r="B21" s="64"/>
      <c r="C21" s="9" t="s">
        <v>18</v>
      </c>
      <c r="D21" s="10">
        <f t="shared" si="0"/>
        <v>134</v>
      </c>
      <c r="E21" s="10">
        <f t="shared" si="0"/>
        <v>107</v>
      </c>
      <c r="F21" s="10">
        <f t="shared" si="0"/>
        <v>87.7</v>
      </c>
      <c r="G21" s="10">
        <f t="shared" si="0"/>
        <v>62.1</v>
      </c>
      <c r="H21" s="12">
        <f t="shared" si="0"/>
        <v>42.3</v>
      </c>
      <c r="I21" s="13">
        <f t="shared" si="0"/>
        <v>18.6</v>
      </c>
      <c r="K21" s="64"/>
      <c r="L21" s="9" t="s">
        <v>18</v>
      </c>
      <c r="M21" s="10">
        <f aca="true" t="shared" si="4" ref="M21:R21">ROUND(M7,3-(1+INT(LOG10(ABS(M7)))))</f>
        <v>135</v>
      </c>
      <c r="N21" s="10">
        <f t="shared" si="4"/>
        <v>106</v>
      </c>
      <c r="O21" s="10">
        <f t="shared" si="4"/>
        <v>85.4</v>
      </c>
      <c r="P21" s="10">
        <f t="shared" si="4"/>
        <v>61.7</v>
      </c>
      <c r="Q21" s="12">
        <f t="shared" si="4"/>
        <v>41.1</v>
      </c>
      <c r="R21" s="13">
        <f t="shared" si="4"/>
        <v>17.9</v>
      </c>
    </row>
    <row r="22" spans="2:18" ht="12.75">
      <c r="B22" s="63">
        <v>25</v>
      </c>
      <c r="C22" s="9" t="s">
        <v>17</v>
      </c>
      <c r="D22" s="10">
        <f t="shared" si="0"/>
        <v>503</v>
      </c>
      <c r="E22" s="10">
        <f t="shared" si="0"/>
        <v>421</v>
      </c>
      <c r="F22" s="10">
        <f t="shared" si="0"/>
        <v>350</v>
      </c>
      <c r="G22" s="10">
        <f t="shared" si="0"/>
        <v>240</v>
      </c>
      <c r="H22" s="10">
        <f t="shared" si="0"/>
        <v>168</v>
      </c>
      <c r="I22" s="11">
        <f t="shared" si="0"/>
        <v>72.1</v>
      </c>
      <c r="K22" s="63">
        <v>25</v>
      </c>
      <c r="L22" s="9" t="s">
        <v>17</v>
      </c>
      <c r="M22" s="10">
        <f aca="true" t="shared" si="5" ref="M22:R22">ROUND(M8,3-(1+INT(LOG10(ABS(M8)))))</f>
        <v>495</v>
      </c>
      <c r="N22" s="10">
        <f t="shared" si="5"/>
        <v>416</v>
      </c>
      <c r="O22" s="10">
        <f t="shared" si="5"/>
        <v>347</v>
      </c>
      <c r="P22" s="10">
        <f t="shared" si="5"/>
        <v>236</v>
      </c>
      <c r="Q22" s="10">
        <f t="shared" si="5"/>
        <v>166</v>
      </c>
      <c r="R22" s="11">
        <f t="shared" si="5"/>
        <v>71.4</v>
      </c>
    </row>
    <row r="23" spans="2:18" ht="12.75">
      <c r="B23" s="64"/>
      <c r="C23" s="9" t="s">
        <v>18</v>
      </c>
      <c r="D23" s="10">
        <f t="shared" si="0"/>
        <v>123</v>
      </c>
      <c r="E23" s="10">
        <f t="shared" si="0"/>
        <v>98.8</v>
      </c>
      <c r="F23" s="10">
        <f t="shared" si="0"/>
        <v>81.1</v>
      </c>
      <c r="G23" s="10">
        <f t="shared" si="0"/>
        <v>57.1</v>
      </c>
      <c r="H23" s="12">
        <f t="shared" si="0"/>
        <v>39.1</v>
      </c>
      <c r="I23" s="13">
        <f t="shared" si="0"/>
        <v>17.3</v>
      </c>
      <c r="K23" s="64"/>
      <c r="L23" s="9" t="s">
        <v>18</v>
      </c>
      <c r="M23" s="10">
        <f aca="true" t="shared" si="6" ref="M23:R23">ROUND(M9,3-(1+INT(LOG10(ABS(M9)))))</f>
        <v>123</v>
      </c>
      <c r="N23" s="10">
        <f t="shared" si="6"/>
        <v>97.1</v>
      </c>
      <c r="O23" s="10">
        <f t="shared" si="6"/>
        <v>78.6</v>
      </c>
      <c r="P23" s="10">
        <f t="shared" si="6"/>
        <v>56.7</v>
      </c>
      <c r="Q23" s="12">
        <f t="shared" si="6"/>
        <v>37.9</v>
      </c>
      <c r="R23" s="13">
        <f t="shared" si="6"/>
        <v>16.5</v>
      </c>
    </row>
    <row r="24" spans="2:18" ht="12.75">
      <c r="B24" s="63">
        <v>20</v>
      </c>
      <c r="C24" s="9" t="s">
        <v>17</v>
      </c>
      <c r="D24" s="10">
        <f t="shared" si="0"/>
        <v>527</v>
      </c>
      <c r="E24" s="10">
        <f t="shared" si="0"/>
        <v>441</v>
      </c>
      <c r="F24" s="10">
        <f t="shared" si="0"/>
        <v>367</v>
      </c>
      <c r="G24" s="10">
        <f t="shared" si="0"/>
        <v>253</v>
      </c>
      <c r="H24" s="10">
        <f t="shared" si="0"/>
        <v>176</v>
      </c>
      <c r="I24" s="11">
        <f t="shared" si="0"/>
        <v>75.6</v>
      </c>
      <c r="K24" s="63">
        <v>20</v>
      </c>
      <c r="L24" s="9" t="s">
        <v>17</v>
      </c>
      <c r="M24" s="10">
        <f aca="true" t="shared" si="7" ref="M24:R24">ROUND(M10,3-(1+INT(LOG10(ABS(M10)))))</f>
        <v>519</v>
      </c>
      <c r="N24" s="10">
        <f t="shared" si="7"/>
        <v>436</v>
      </c>
      <c r="O24" s="10">
        <f t="shared" si="7"/>
        <v>364</v>
      </c>
      <c r="P24" s="10">
        <f t="shared" si="7"/>
        <v>249</v>
      </c>
      <c r="Q24" s="10">
        <f t="shared" si="7"/>
        <v>174</v>
      </c>
      <c r="R24" s="11">
        <f t="shared" si="7"/>
        <v>75</v>
      </c>
    </row>
    <row r="25" spans="2:18" ht="13.5" thickBot="1">
      <c r="B25" s="65"/>
      <c r="C25" s="16" t="s">
        <v>18</v>
      </c>
      <c r="D25" s="17">
        <f t="shared" si="0"/>
        <v>114</v>
      </c>
      <c r="E25" s="17">
        <f t="shared" si="0"/>
        <v>91.4</v>
      </c>
      <c r="F25" s="17">
        <f t="shared" si="0"/>
        <v>75.2</v>
      </c>
      <c r="G25" s="17">
        <f t="shared" si="0"/>
        <v>52.9</v>
      </c>
      <c r="H25" s="18">
        <f t="shared" si="0"/>
        <v>36.4</v>
      </c>
      <c r="I25" s="19">
        <f t="shared" si="0"/>
        <v>16.1</v>
      </c>
      <c r="K25" s="65"/>
      <c r="L25" s="16" t="s">
        <v>18</v>
      </c>
      <c r="M25" s="17">
        <f aca="true" t="shared" si="8" ref="M25:R25">ROUND(M11,3-(1+INT(LOG10(ABS(M11)))))</f>
        <v>113</v>
      </c>
      <c r="N25" s="17">
        <f t="shared" si="8"/>
        <v>89.5</v>
      </c>
      <c r="O25" s="17">
        <f t="shared" si="8"/>
        <v>72.7</v>
      </c>
      <c r="P25" s="17">
        <f t="shared" si="8"/>
        <v>52.2</v>
      </c>
      <c r="Q25" s="18">
        <f t="shared" si="8"/>
        <v>35.1</v>
      </c>
      <c r="R25" s="19">
        <f t="shared" si="8"/>
        <v>15.3</v>
      </c>
    </row>
    <row r="26" spans="2:18" ht="12.75">
      <c r="B26" s="74" t="s">
        <v>1</v>
      </c>
      <c r="C26" s="75"/>
      <c r="D26" s="30">
        <v>1</v>
      </c>
      <c r="E26" s="30">
        <v>0.75</v>
      </c>
      <c r="F26" s="30">
        <v>0.5</v>
      </c>
      <c r="G26" s="31">
        <v>0.25</v>
      </c>
      <c r="H26" s="28"/>
      <c r="I26" s="26"/>
      <c r="K26" s="74" t="s">
        <v>1</v>
      </c>
      <c r="L26" s="75"/>
      <c r="M26" s="30">
        <v>1</v>
      </c>
      <c r="N26" s="30">
        <v>0.75</v>
      </c>
      <c r="O26" s="30">
        <v>0.5</v>
      </c>
      <c r="P26" s="31">
        <v>0.25</v>
      </c>
      <c r="Q26" s="28"/>
      <c r="R26" s="26"/>
    </row>
    <row r="27" spans="2:18" ht="13.5" thickBot="1">
      <c r="B27" s="76"/>
      <c r="C27" s="77"/>
      <c r="D27" s="15">
        <f>D13</f>
        <v>3.07</v>
      </c>
      <c r="E27" s="15">
        <f>E13</f>
        <v>3.783696118352822</v>
      </c>
      <c r="F27" s="15">
        <f>F13</f>
        <v>4.211608990710882</v>
      </c>
      <c r="G27" s="32">
        <f>G13</f>
        <v>4.774320137604558</v>
      </c>
      <c r="H27" s="29"/>
      <c r="I27" s="25"/>
      <c r="K27" s="76"/>
      <c r="L27" s="77"/>
      <c r="M27" s="15">
        <f>M13</f>
        <v>3.010001630700658</v>
      </c>
      <c r="N27" s="15">
        <f>N13</f>
        <v>3.841846573820839</v>
      </c>
      <c r="O27" s="15">
        <f>O13</f>
        <v>4.2016530761399755</v>
      </c>
      <c r="P27" s="32">
        <f>P13</f>
        <v>4.935014340428146</v>
      </c>
      <c r="Q27" s="29"/>
      <c r="R27" s="25"/>
    </row>
    <row r="28" spans="2:13" ht="12.75">
      <c r="B28" s="74" t="s">
        <v>0</v>
      </c>
      <c r="C28" s="75"/>
      <c r="D28" s="72">
        <f>D27*0.03+E27*0.33+F27*0.41+G27*0.23</f>
        <v>4.165573036896942</v>
      </c>
      <c r="K28" s="74" t="s">
        <v>0</v>
      </c>
      <c r="L28" s="75"/>
      <c r="M28" s="78">
        <f>M27*0.03+N27*0.33+O27*0.41+P27*0.23</f>
        <v>4.2158404777977605</v>
      </c>
    </row>
    <row r="29" spans="2:13" ht="13.5" thickBot="1">
      <c r="B29" s="76"/>
      <c r="C29" s="77"/>
      <c r="D29" s="73"/>
      <c r="K29" s="76"/>
      <c r="L29" s="77"/>
      <c r="M29" s="79"/>
    </row>
    <row r="33" ht="12.75">
      <c r="A33" s="54" t="s">
        <v>24</v>
      </c>
    </row>
  </sheetData>
  <sheetProtection/>
  <mergeCells count="30">
    <mergeCell ref="K15:P15"/>
    <mergeCell ref="K16:P16"/>
    <mergeCell ref="K26:L27"/>
    <mergeCell ref="K28:L29"/>
    <mergeCell ref="M28:M29"/>
    <mergeCell ref="K18:K19"/>
    <mergeCell ref="K20:K21"/>
    <mergeCell ref="K22:K23"/>
    <mergeCell ref="K24:K25"/>
    <mergeCell ref="K2:P2"/>
    <mergeCell ref="K4:K5"/>
    <mergeCell ref="K6:K7"/>
    <mergeCell ref="K8:K9"/>
    <mergeCell ref="K10:K11"/>
    <mergeCell ref="K12:L13"/>
    <mergeCell ref="B15:G15"/>
    <mergeCell ref="B16:G16"/>
    <mergeCell ref="B26:C27"/>
    <mergeCell ref="B28:C29"/>
    <mergeCell ref="D28:D29"/>
    <mergeCell ref="B18:B19"/>
    <mergeCell ref="B20:B21"/>
    <mergeCell ref="B22:B23"/>
    <mergeCell ref="B24:B25"/>
    <mergeCell ref="B2:G2"/>
    <mergeCell ref="B4:B5"/>
    <mergeCell ref="B6:B7"/>
    <mergeCell ref="B8:B9"/>
    <mergeCell ref="B10:B11"/>
    <mergeCell ref="B12:C13"/>
  </mergeCells>
  <hyperlinks>
    <hyperlink ref="A33" location="Summary!A1" display="Back to Summary Page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16">
      <selection activeCell="A33" sqref="A33"/>
    </sheetView>
  </sheetViews>
  <sheetFormatPr defaultColWidth="9.140625" defaultRowHeight="12.75"/>
  <cols>
    <col min="2" max="2" width="15.00390625" style="0" bestFit="1" customWidth="1"/>
    <col min="3" max="3" width="19.8515625" style="0" bestFit="1" customWidth="1"/>
    <col min="4" max="4" width="11.00390625" style="0" bestFit="1" customWidth="1"/>
    <col min="5" max="9" width="8.8515625" style="0" bestFit="1" customWidth="1"/>
    <col min="11" max="11" width="15.00390625" style="5" bestFit="1" customWidth="1"/>
    <col min="12" max="12" width="19.8515625" style="5" bestFit="1" customWidth="1"/>
    <col min="13" max="13" width="11.00390625" style="5" bestFit="1" customWidth="1"/>
    <col min="14" max="18" width="8.8515625" style="5" bestFit="1" customWidth="1"/>
  </cols>
  <sheetData>
    <row r="1" spans="1:14" ht="12.75" hidden="1">
      <c r="A1" s="1"/>
      <c r="B1" s="1"/>
      <c r="C1" s="1"/>
      <c r="D1" s="1"/>
      <c r="E1" s="1"/>
      <c r="K1" s="2"/>
      <c r="L1" s="2"/>
      <c r="M1" s="2"/>
      <c r="N1" s="2"/>
    </row>
    <row r="2" spans="1:16" ht="13.5" hidden="1" thickBot="1">
      <c r="A2" s="1"/>
      <c r="B2" s="62" t="s">
        <v>9</v>
      </c>
      <c r="C2" s="62"/>
      <c r="D2" s="62"/>
      <c r="E2" s="62"/>
      <c r="F2" s="62"/>
      <c r="G2" s="62"/>
      <c r="K2" s="82" t="s">
        <v>9</v>
      </c>
      <c r="L2" s="82"/>
      <c r="M2" s="82"/>
      <c r="N2" s="82"/>
      <c r="O2" s="82"/>
      <c r="P2" s="82"/>
    </row>
    <row r="3" spans="1:18" s="5" customFormat="1" ht="12.75" hidden="1">
      <c r="A3" s="2"/>
      <c r="B3" s="20" t="s">
        <v>8</v>
      </c>
      <c r="C3" s="7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8" t="s">
        <v>7</v>
      </c>
      <c r="K3" s="20" t="s">
        <v>8</v>
      </c>
      <c r="L3" s="7"/>
      <c r="M3" s="7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8" t="s">
        <v>7</v>
      </c>
    </row>
    <row r="4" spans="1:18" s="5" customFormat="1" ht="12.75" hidden="1">
      <c r="A4" s="2"/>
      <c r="B4" s="63">
        <v>35</v>
      </c>
      <c r="C4" s="9" t="s">
        <v>17</v>
      </c>
      <c r="D4" s="10">
        <v>520.7</v>
      </c>
      <c r="E4" s="10">
        <v>438.9</v>
      </c>
      <c r="F4" s="10">
        <v>356.5</v>
      </c>
      <c r="G4" s="10">
        <v>261.9</v>
      </c>
      <c r="H4" s="10">
        <v>168.4</v>
      </c>
      <c r="I4" s="11">
        <v>84.3</v>
      </c>
      <c r="K4" s="63">
        <v>35</v>
      </c>
      <c r="L4" s="9" t="s">
        <v>17</v>
      </c>
      <c r="M4" s="10">
        <v>509.5</v>
      </c>
      <c r="N4" s="10">
        <v>430.9</v>
      </c>
      <c r="O4" s="10">
        <v>351.6</v>
      </c>
      <c r="P4" s="10">
        <v>257.3</v>
      </c>
      <c r="Q4" s="10">
        <v>166.3</v>
      </c>
      <c r="R4" s="11">
        <v>83.4</v>
      </c>
    </row>
    <row r="5" spans="1:18" s="5" customFormat="1" ht="12.75" hidden="1">
      <c r="A5" s="2"/>
      <c r="B5" s="64"/>
      <c r="C5" s="9" t="s">
        <v>18</v>
      </c>
      <c r="D5" s="10">
        <v>170.16339869281046</v>
      </c>
      <c r="E5" s="10">
        <v>135.46296296296293</v>
      </c>
      <c r="F5" s="10">
        <v>105.1622418879056</v>
      </c>
      <c r="G5" s="10">
        <v>77.71513353115726</v>
      </c>
      <c r="H5" s="10">
        <v>50.41916167664671</v>
      </c>
      <c r="I5" s="11">
        <v>25.239520958083833</v>
      </c>
      <c r="K5" s="64"/>
      <c r="L5" s="9" t="s">
        <v>18</v>
      </c>
      <c r="M5" s="10">
        <v>172.128</v>
      </c>
      <c r="N5" s="10">
        <v>135.503</v>
      </c>
      <c r="O5" s="10">
        <v>103.717</v>
      </c>
      <c r="P5" s="10">
        <v>76.3501</v>
      </c>
      <c r="Q5" s="10">
        <v>49.494</v>
      </c>
      <c r="R5" s="11">
        <v>24.7478</v>
      </c>
    </row>
    <row r="6" spans="1:18" s="5" customFormat="1" ht="12.75" hidden="1">
      <c r="A6" s="2"/>
      <c r="B6" s="63">
        <v>30</v>
      </c>
      <c r="C6" s="9" t="s">
        <v>17</v>
      </c>
      <c r="D6" s="10">
        <v>553.1</v>
      </c>
      <c r="E6" s="10">
        <v>466.5</v>
      </c>
      <c r="F6" s="10">
        <v>379.5</v>
      </c>
      <c r="G6" s="10">
        <v>276.6</v>
      </c>
      <c r="H6" s="10">
        <v>179.5</v>
      </c>
      <c r="I6" s="11">
        <v>90.6</v>
      </c>
      <c r="K6" s="63">
        <v>30</v>
      </c>
      <c r="L6" s="9" t="s">
        <v>17</v>
      </c>
      <c r="M6" s="10">
        <v>542.1</v>
      </c>
      <c r="N6" s="10">
        <v>458.8</v>
      </c>
      <c r="O6" s="10">
        <v>374.6</v>
      </c>
      <c r="P6" s="10">
        <v>273.1</v>
      </c>
      <c r="Q6" s="10">
        <v>176.6</v>
      </c>
      <c r="R6" s="11">
        <v>87.2</v>
      </c>
    </row>
    <row r="7" spans="1:18" s="5" customFormat="1" ht="12.75" hidden="1">
      <c r="A7" s="2"/>
      <c r="B7" s="64"/>
      <c r="C7" s="9" t="s">
        <v>18</v>
      </c>
      <c r="D7" s="10">
        <v>155.80281690140848</v>
      </c>
      <c r="E7" s="10">
        <v>124.06914893617022</v>
      </c>
      <c r="F7" s="10">
        <v>96.81122448979592</v>
      </c>
      <c r="G7" s="10">
        <v>71.47286821705427</v>
      </c>
      <c r="H7" s="12">
        <v>46.50259067357513</v>
      </c>
      <c r="I7" s="13">
        <v>23.290488431876604</v>
      </c>
      <c r="K7" s="64"/>
      <c r="L7" s="9" t="s">
        <v>18</v>
      </c>
      <c r="M7" s="10">
        <v>157.13</v>
      </c>
      <c r="N7" s="10">
        <v>123.666</v>
      </c>
      <c r="O7" s="10">
        <v>94.8354</v>
      </c>
      <c r="P7" s="10">
        <v>70.0256</v>
      </c>
      <c r="Q7" s="12">
        <v>45.3985</v>
      </c>
      <c r="R7" s="13">
        <v>22.6494</v>
      </c>
    </row>
    <row r="8" spans="1:18" s="5" customFormat="1" ht="12.75" hidden="1">
      <c r="A8" s="2"/>
      <c r="B8" s="63">
        <v>25</v>
      </c>
      <c r="C8" s="9" t="s">
        <v>17</v>
      </c>
      <c r="D8" s="10">
        <v>583.2</v>
      </c>
      <c r="E8" s="10">
        <v>492.6</v>
      </c>
      <c r="F8" s="10">
        <v>401.1</v>
      </c>
      <c r="G8" s="10">
        <v>292.2</v>
      </c>
      <c r="H8" s="10">
        <v>195.8</v>
      </c>
      <c r="I8" s="11">
        <v>92.3</v>
      </c>
      <c r="K8" s="63">
        <v>25</v>
      </c>
      <c r="L8" s="9" t="s">
        <v>17</v>
      </c>
      <c r="M8" s="10">
        <v>572.8</v>
      </c>
      <c r="N8" s="10">
        <v>485.2</v>
      </c>
      <c r="O8" s="10">
        <v>396.5</v>
      </c>
      <c r="P8" s="10">
        <v>288.9</v>
      </c>
      <c r="Q8" s="10">
        <v>186.5</v>
      </c>
      <c r="R8" s="11">
        <v>91.3</v>
      </c>
    </row>
    <row r="9" spans="1:18" s="5" customFormat="1" ht="12.75" hidden="1">
      <c r="A9" s="2"/>
      <c r="B9" s="64"/>
      <c r="C9" s="9" t="s">
        <v>18</v>
      </c>
      <c r="D9" s="10">
        <v>142.94117647058823</v>
      </c>
      <c r="E9" s="10">
        <v>114.02777777777777</v>
      </c>
      <c r="F9" s="10">
        <v>89.33184855233853</v>
      </c>
      <c r="G9" s="10">
        <v>66.10859728506787</v>
      </c>
      <c r="H9" s="12">
        <v>43.22295805739515</v>
      </c>
      <c r="I9" s="13">
        <v>21.365740740740737</v>
      </c>
      <c r="K9" s="64"/>
      <c r="L9" s="9" t="s">
        <v>18</v>
      </c>
      <c r="M9" s="10">
        <v>143.559</v>
      </c>
      <c r="N9" s="10">
        <v>113.364</v>
      </c>
      <c r="O9" s="10">
        <v>87.3348</v>
      </c>
      <c r="P9" s="10">
        <v>64.4866</v>
      </c>
      <c r="Q9" s="12">
        <v>41.8161</v>
      </c>
      <c r="R9" s="13">
        <v>20.7973</v>
      </c>
    </row>
    <row r="10" spans="1:18" s="5" customFormat="1" ht="12.75" hidden="1">
      <c r="A10" s="2"/>
      <c r="B10" s="63">
        <v>20</v>
      </c>
      <c r="C10" s="9" t="s">
        <v>17</v>
      </c>
      <c r="D10" s="10">
        <v>611.8</v>
      </c>
      <c r="E10" s="10">
        <v>517</v>
      </c>
      <c r="F10" s="10">
        <v>421.7</v>
      </c>
      <c r="G10" s="10">
        <v>307.2</v>
      </c>
      <c r="H10" s="10">
        <v>197.8</v>
      </c>
      <c r="I10" s="11">
        <v>96.8</v>
      </c>
      <c r="K10" s="63">
        <v>20</v>
      </c>
      <c r="L10" s="9" t="s">
        <v>17</v>
      </c>
      <c r="M10" s="10">
        <v>601.7</v>
      </c>
      <c r="N10" s="10">
        <v>509.8</v>
      </c>
      <c r="O10" s="10">
        <v>417.3</v>
      </c>
      <c r="P10" s="10">
        <v>304.1</v>
      </c>
      <c r="Q10" s="10">
        <v>196.1</v>
      </c>
      <c r="R10" s="11">
        <v>95.8</v>
      </c>
    </row>
    <row r="11" spans="1:18" s="5" customFormat="1" ht="13.5" hidden="1" thickBot="1">
      <c r="A11" s="2"/>
      <c r="B11" s="65"/>
      <c r="C11" s="16" t="s">
        <v>18</v>
      </c>
      <c r="D11" s="17">
        <v>131.56989247311827</v>
      </c>
      <c r="E11" s="17">
        <v>105.29531568228106</v>
      </c>
      <c r="F11" s="17">
        <v>83.01181102362204</v>
      </c>
      <c r="G11" s="17">
        <v>61.31736526946108</v>
      </c>
      <c r="H11" s="18">
        <v>39.87903225806452</v>
      </c>
      <c r="I11" s="19">
        <v>19.83606557377049</v>
      </c>
      <c r="K11" s="65"/>
      <c r="L11" s="16" t="s">
        <v>18</v>
      </c>
      <c r="M11" s="17">
        <v>131.952</v>
      </c>
      <c r="N11" s="17">
        <v>104.467</v>
      </c>
      <c r="O11" s="17">
        <v>80.7157</v>
      </c>
      <c r="P11" s="17">
        <v>59.6275</v>
      </c>
      <c r="Q11" s="18">
        <v>38.6785</v>
      </c>
      <c r="R11" s="19">
        <v>19.2369</v>
      </c>
    </row>
    <row r="12" spans="1:18" s="5" customFormat="1" ht="12.75" hidden="1">
      <c r="A12" s="2"/>
      <c r="B12" s="66" t="s">
        <v>1</v>
      </c>
      <c r="C12" s="67"/>
      <c r="D12" s="14">
        <v>1</v>
      </c>
      <c r="E12" s="14">
        <v>0.75</v>
      </c>
      <c r="F12" s="14">
        <v>0.5</v>
      </c>
      <c r="G12" s="34">
        <v>0.25</v>
      </c>
      <c r="H12" s="28"/>
      <c r="I12" s="26"/>
      <c r="K12" s="66" t="s">
        <v>1</v>
      </c>
      <c r="L12" s="67"/>
      <c r="M12" s="14">
        <v>1</v>
      </c>
      <c r="N12" s="14">
        <v>0.75</v>
      </c>
      <c r="O12" s="14">
        <v>0.5</v>
      </c>
      <c r="P12" s="34">
        <v>0.25</v>
      </c>
      <c r="Q12" s="28"/>
      <c r="R12" s="26"/>
    </row>
    <row r="13" spans="1:18" s="5" customFormat="1" ht="13.5" hidden="1" thickBot="1">
      <c r="A13" s="2"/>
      <c r="B13" s="68"/>
      <c r="C13" s="69"/>
      <c r="D13" s="15">
        <v>3.06</v>
      </c>
      <c r="E13" s="15">
        <v>3.8949105134107382</v>
      </c>
      <c r="F13" s="15">
        <v>4.446830736254721</v>
      </c>
      <c r="G13" s="32">
        <v>4.919843566469301</v>
      </c>
      <c r="H13" s="29"/>
      <c r="I13" s="25"/>
      <c r="K13" s="68"/>
      <c r="L13" s="69"/>
      <c r="M13" s="15">
        <v>2.960006506785648</v>
      </c>
      <c r="N13" s="15">
        <v>3.92277106115409</v>
      </c>
      <c r="O13" s="15">
        <v>4.475101997021557</v>
      </c>
      <c r="P13" s="32">
        <v>5.0232233172736365</v>
      </c>
      <c r="Q13" s="29"/>
      <c r="R13" s="25"/>
    </row>
    <row r="14" spans="1:18" ht="12.75" hidden="1">
      <c r="A14" s="1"/>
      <c r="B14" s="1"/>
      <c r="C14" s="1"/>
      <c r="D14" s="3"/>
      <c r="E14" s="3"/>
      <c r="F14" s="4"/>
      <c r="G14" s="4"/>
      <c r="H14" s="4"/>
      <c r="I14" s="4"/>
      <c r="K14" s="2"/>
      <c r="L14" s="2"/>
      <c r="M14" s="35"/>
      <c r="N14" s="35"/>
      <c r="O14" s="36"/>
      <c r="P14" s="36"/>
      <c r="Q14" s="36"/>
      <c r="R14" s="36"/>
    </row>
    <row r="15" spans="1:16" ht="12.75" hidden="1">
      <c r="A15" s="1"/>
      <c r="B15" s="70" t="s">
        <v>10</v>
      </c>
      <c r="C15" s="70"/>
      <c r="D15" s="70"/>
      <c r="E15" s="70"/>
      <c r="F15" s="70"/>
      <c r="G15" s="70"/>
      <c r="K15" s="83" t="s">
        <v>10</v>
      </c>
      <c r="L15" s="83"/>
      <c r="M15" s="83"/>
      <c r="N15" s="83"/>
      <c r="O15" s="83"/>
      <c r="P15" s="83"/>
    </row>
    <row r="16" spans="1:16" ht="16.5" thickBot="1">
      <c r="A16" s="1"/>
      <c r="B16" s="71" t="str">
        <f ca="1">MID(CELL("filename",A1),FIND("]",CELL("filename",A1))+1,255)</f>
        <v>YLAA0515HE</v>
      </c>
      <c r="C16" s="71"/>
      <c r="D16" s="71"/>
      <c r="E16" s="71"/>
      <c r="F16" s="71"/>
      <c r="G16" s="71"/>
      <c r="K16" s="84" t="str">
        <f ca="1">MID(CELL("filename",J1),FIND("]",CELL("filename",J1))+1,255)&amp;"-LS"</f>
        <v>YLAA0515HE-LS</v>
      </c>
      <c r="L16" s="84"/>
      <c r="M16" s="84"/>
      <c r="N16" s="84"/>
      <c r="O16" s="84"/>
      <c r="P16" s="84"/>
    </row>
    <row r="17" spans="1:18" ht="12.75">
      <c r="A17" s="1"/>
      <c r="B17" s="6" t="s">
        <v>8</v>
      </c>
      <c r="C17" s="7"/>
      <c r="D17" s="21" t="s">
        <v>2</v>
      </c>
      <c r="E17" s="21" t="s">
        <v>3</v>
      </c>
      <c r="F17" s="21" t="s">
        <v>4</v>
      </c>
      <c r="G17" s="21" t="s">
        <v>5</v>
      </c>
      <c r="H17" s="21" t="s">
        <v>6</v>
      </c>
      <c r="I17" s="22" t="s">
        <v>7</v>
      </c>
      <c r="K17" s="6" t="s">
        <v>8</v>
      </c>
      <c r="L17" s="7"/>
      <c r="M17" s="21" t="s">
        <v>2</v>
      </c>
      <c r="N17" s="21" t="s">
        <v>3</v>
      </c>
      <c r="O17" s="21" t="s">
        <v>4</v>
      </c>
      <c r="P17" s="21" t="s">
        <v>5</v>
      </c>
      <c r="Q17" s="21" t="s">
        <v>6</v>
      </c>
      <c r="R17" s="22" t="s">
        <v>7</v>
      </c>
    </row>
    <row r="18" spans="1:18" ht="12.75">
      <c r="A18" s="1"/>
      <c r="B18" s="63">
        <v>35</v>
      </c>
      <c r="C18" s="9" t="s">
        <v>17</v>
      </c>
      <c r="D18" s="10">
        <f aca="true" t="shared" si="0" ref="D18:I25">ROUND(D4,3-(1+INT(LOG10(ABS(D4)))))</f>
        <v>521</v>
      </c>
      <c r="E18" s="10">
        <f t="shared" si="0"/>
        <v>439</v>
      </c>
      <c r="F18" s="10">
        <f t="shared" si="0"/>
        <v>357</v>
      </c>
      <c r="G18" s="10">
        <f t="shared" si="0"/>
        <v>262</v>
      </c>
      <c r="H18" s="10">
        <f t="shared" si="0"/>
        <v>168</v>
      </c>
      <c r="I18" s="11">
        <f t="shared" si="0"/>
        <v>84.3</v>
      </c>
      <c r="K18" s="63">
        <v>35</v>
      </c>
      <c r="L18" s="9" t="s">
        <v>17</v>
      </c>
      <c r="M18" s="10">
        <f aca="true" t="shared" si="1" ref="M18:R18">ROUND(M4,3-(1+INT(LOG10(ABS(M4)))))</f>
        <v>510</v>
      </c>
      <c r="N18" s="10">
        <f t="shared" si="1"/>
        <v>431</v>
      </c>
      <c r="O18" s="10">
        <f t="shared" si="1"/>
        <v>352</v>
      </c>
      <c r="P18" s="10">
        <f t="shared" si="1"/>
        <v>257</v>
      </c>
      <c r="Q18" s="10">
        <f t="shared" si="1"/>
        <v>166</v>
      </c>
      <c r="R18" s="11">
        <f t="shared" si="1"/>
        <v>83.4</v>
      </c>
    </row>
    <row r="19" spans="1:18" ht="12.75">
      <c r="A19" s="1"/>
      <c r="B19" s="64"/>
      <c r="C19" s="9" t="s">
        <v>18</v>
      </c>
      <c r="D19" s="10">
        <f t="shared" si="0"/>
        <v>170</v>
      </c>
      <c r="E19" s="10">
        <f t="shared" si="0"/>
        <v>135</v>
      </c>
      <c r="F19" s="10">
        <f t="shared" si="0"/>
        <v>105</v>
      </c>
      <c r="G19" s="10">
        <f t="shared" si="0"/>
        <v>77.7</v>
      </c>
      <c r="H19" s="10">
        <f t="shared" si="0"/>
        <v>50.4</v>
      </c>
      <c r="I19" s="11">
        <f t="shared" si="0"/>
        <v>25.2</v>
      </c>
      <c r="K19" s="64"/>
      <c r="L19" s="9" t="s">
        <v>18</v>
      </c>
      <c r="M19" s="10">
        <f aca="true" t="shared" si="2" ref="M19:R19">ROUND(M5,3-(1+INT(LOG10(ABS(M5)))))</f>
        <v>172</v>
      </c>
      <c r="N19" s="10">
        <f t="shared" si="2"/>
        <v>136</v>
      </c>
      <c r="O19" s="10">
        <f t="shared" si="2"/>
        <v>104</v>
      </c>
      <c r="P19" s="10">
        <f t="shared" si="2"/>
        <v>76.4</v>
      </c>
      <c r="Q19" s="10">
        <f t="shared" si="2"/>
        <v>49.5</v>
      </c>
      <c r="R19" s="11">
        <f t="shared" si="2"/>
        <v>24.7</v>
      </c>
    </row>
    <row r="20" spans="1:18" ht="12.75">
      <c r="A20" s="1"/>
      <c r="B20" s="63">
        <v>30</v>
      </c>
      <c r="C20" s="9" t="s">
        <v>17</v>
      </c>
      <c r="D20" s="10">
        <f t="shared" si="0"/>
        <v>553</v>
      </c>
      <c r="E20" s="10">
        <f t="shared" si="0"/>
        <v>467</v>
      </c>
      <c r="F20" s="10">
        <f t="shared" si="0"/>
        <v>380</v>
      </c>
      <c r="G20" s="10">
        <f t="shared" si="0"/>
        <v>277</v>
      </c>
      <c r="H20" s="10">
        <f t="shared" si="0"/>
        <v>180</v>
      </c>
      <c r="I20" s="11">
        <f t="shared" si="0"/>
        <v>90.6</v>
      </c>
      <c r="K20" s="63">
        <v>30</v>
      </c>
      <c r="L20" s="9" t="s">
        <v>17</v>
      </c>
      <c r="M20" s="10">
        <f aca="true" t="shared" si="3" ref="M20:R20">ROUND(M6,3-(1+INT(LOG10(ABS(M6)))))</f>
        <v>542</v>
      </c>
      <c r="N20" s="10">
        <f t="shared" si="3"/>
        <v>459</v>
      </c>
      <c r="O20" s="10">
        <f t="shared" si="3"/>
        <v>375</v>
      </c>
      <c r="P20" s="10">
        <f t="shared" si="3"/>
        <v>273</v>
      </c>
      <c r="Q20" s="10">
        <f t="shared" si="3"/>
        <v>177</v>
      </c>
      <c r="R20" s="11">
        <f t="shared" si="3"/>
        <v>87.2</v>
      </c>
    </row>
    <row r="21" spans="1:18" ht="12.75">
      <c r="A21" s="1"/>
      <c r="B21" s="64"/>
      <c r="C21" s="9" t="s">
        <v>18</v>
      </c>
      <c r="D21" s="10">
        <f t="shared" si="0"/>
        <v>156</v>
      </c>
      <c r="E21" s="10">
        <f t="shared" si="0"/>
        <v>124</v>
      </c>
      <c r="F21" s="10">
        <f t="shared" si="0"/>
        <v>96.8</v>
      </c>
      <c r="G21" s="10">
        <f t="shared" si="0"/>
        <v>71.5</v>
      </c>
      <c r="H21" s="12">
        <f t="shared" si="0"/>
        <v>46.5</v>
      </c>
      <c r="I21" s="13">
        <f t="shared" si="0"/>
        <v>23.3</v>
      </c>
      <c r="K21" s="64"/>
      <c r="L21" s="9" t="s">
        <v>18</v>
      </c>
      <c r="M21" s="10">
        <f aca="true" t="shared" si="4" ref="M21:R21">ROUND(M7,3-(1+INT(LOG10(ABS(M7)))))</f>
        <v>157</v>
      </c>
      <c r="N21" s="10">
        <f t="shared" si="4"/>
        <v>124</v>
      </c>
      <c r="O21" s="10">
        <f t="shared" si="4"/>
        <v>94.8</v>
      </c>
      <c r="P21" s="10">
        <f t="shared" si="4"/>
        <v>70</v>
      </c>
      <c r="Q21" s="12">
        <f t="shared" si="4"/>
        <v>45.4</v>
      </c>
      <c r="R21" s="13">
        <f t="shared" si="4"/>
        <v>22.6</v>
      </c>
    </row>
    <row r="22" spans="2:18" ht="12.75">
      <c r="B22" s="63">
        <v>25</v>
      </c>
      <c r="C22" s="9" t="s">
        <v>17</v>
      </c>
      <c r="D22" s="10">
        <f t="shared" si="0"/>
        <v>583</v>
      </c>
      <c r="E22" s="10">
        <f t="shared" si="0"/>
        <v>493</v>
      </c>
      <c r="F22" s="10">
        <f t="shared" si="0"/>
        <v>401</v>
      </c>
      <c r="G22" s="10">
        <f t="shared" si="0"/>
        <v>292</v>
      </c>
      <c r="H22" s="10">
        <f t="shared" si="0"/>
        <v>196</v>
      </c>
      <c r="I22" s="11">
        <f t="shared" si="0"/>
        <v>92.3</v>
      </c>
      <c r="K22" s="63">
        <v>25</v>
      </c>
      <c r="L22" s="9" t="s">
        <v>17</v>
      </c>
      <c r="M22" s="10">
        <f aca="true" t="shared" si="5" ref="M22:R22">ROUND(M8,3-(1+INT(LOG10(ABS(M8)))))</f>
        <v>573</v>
      </c>
      <c r="N22" s="10">
        <f t="shared" si="5"/>
        <v>485</v>
      </c>
      <c r="O22" s="10">
        <f t="shared" si="5"/>
        <v>397</v>
      </c>
      <c r="P22" s="10">
        <f t="shared" si="5"/>
        <v>289</v>
      </c>
      <c r="Q22" s="10">
        <f t="shared" si="5"/>
        <v>187</v>
      </c>
      <c r="R22" s="11">
        <f t="shared" si="5"/>
        <v>91.3</v>
      </c>
    </row>
    <row r="23" spans="2:18" ht="12.75">
      <c r="B23" s="64"/>
      <c r="C23" s="9" t="s">
        <v>18</v>
      </c>
      <c r="D23" s="10">
        <f t="shared" si="0"/>
        <v>143</v>
      </c>
      <c r="E23" s="10">
        <f t="shared" si="0"/>
        <v>114</v>
      </c>
      <c r="F23" s="10">
        <f t="shared" si="0"/>
        <v>89.3</v>
      </c>
      <c r="G23" s="10">
        <f t="shared" si="0"/>
        <v>66.1</v>
      </c>
      <c r="H23" s="12">
        <f t="shared" si="0"/>
        <v>43.2</v>
      </c>
      <c r="I23" s="13">
        <f t="shared" si="0"/>
        <v>21.4</v>
      </c>
      <c r="K23" s="64"/>
      <c r="L23" s="9" t="s">
        <v>18</v>
      </c>
      <c r="M23" s="10">
        <f aca="true" t="shared" si="6" ref="M23:R23">ROUND(M9,3-(1+INT(LOG10(ABS(M9)))))</f>
        <v>144</v>
      </c>
      <c r="N23" s="10">
        <f t="shared" si="6"/>
        <v>113</v>
      </c>
      <c r="O23" s="10">
        <f t="shared" si="6"/>
        <v>87.3</v>
      </c>
      <c r="P23" s="10">
        <f t="shared" si="6"/>
        <v>64.5</v>
      </c>
      <c r="Q23" s="12">
        <f t="shared" si="6"/>
        <v>41.8</v>
      </c>
      <c r="R23" s="13">
        <f t="shared" si="6"/>
        <v>20.8</v>
      </c>
    </row>
    <row r="24" spans="2:18" ht="12.75">
      <c r="B24" s="63">
        <v>20</v>
      </c>
      <c r="C24" s="9" t="s">
        <v>17</v>
      </c>
      <c r="D24" s="10">
        <f t="shared" si="0"/>
        <v>612</v>
      </c>
      <c r="E24" s="10">
        <f t="shared" si="0"/>
        <v>517</v>
      </c>
      <c r="F24" s="10">
        <f t="shared" si="0"/>
        <v>422</v>
      </c>
      <c r="G24" s="10">
        <f t="shared" si="0"/>
        <v>307</v>
      </c>
      <c r="H24" s="10">
        <f t="shared" si="0"/>
        <v>198</v>
      </c>
      <c r="I24" s="11">
        <f t="shared" si="0"/>
        <v>96.8</v>
      </c>
      <c r="K24" s="63">
        <v>20</v>
      </c>
      <c r="L24" s="9" t="s">
        <v>17</v>
      </c>
      <c r="M24" s="10">
        <f aca="true" t="shared" si="7" ref="M24:R24">ROUND(M10,3-(1+INT(LOG10(ABS(M10)))))</f>
        <v>602</v>
      </c>
      <c r="N24" s="10">
        <f t="shared" si="7"/>
        <v>510</v>
      </c>
      <c r="O24" s="10">
        <f t="shared" si="7"/>
        <v>417</v>
      </c>
      <c r="P24" s="10">
        <f t="shared" si="7"/>
        <v>304</v>
      </c>
      <c r="Q24" s="10">
        <f t="shared" si="7"/>
        <v>196</v>
      </c>
      <c r="R24" s="11">
        <f t="shared" si="7"/>
        <v>95.8</v>
      </c>
    </row>
    <row r="25" spans="2:18" ht="13.5" thickBot="1">
      <c r="B25" s="65"/>
      <c r="C25" s="16" t="s">
        <v>18</v>
      </c>
      <c r="D25" s="17">
        <f t="shared" si="0"/>
        <v>132</v>
      </c>
      <c r="E25" s="17">
        <f t="shared" si="0"/>
        <v>105</v>
      </c>
      <c r="F25" s="17">
        <f t="shared" si="0"/>
        <v>83</v>
      </c>
      <c r="G25" s="17">
        <f t="shared" si="0"/>
        <v>61.3</v>
      </c>
      <c r="H25" s="18">
        <f t="shared" si="0"/>
        <v>39.9</v>
      </c>
      <c r="I25" s="19">
        <f t="shared" si="0"/>
        <v>19.8</v>
      </c>
      <c r="K25" s="65"/>
      <c r="L25" s="16" t="s">
        <v>18</v>
      </c>
      <c r="M25" s="17">
        <f aca="true" t="shared" si="8" ref="M25:R25">ROUND(M11,3-(1+INT(LOG10(ABS(M11)))))</f>
        <v>132</v>
      </c>
      <c r="N25" s="17">
        <f t="shared" si="8"/>
        <v>104</v>
      </c>
      <c r="O25" s="17">
        <f t="shared" si="8"/>
        <v>80.7</v>
      </c>
      <c r="P25" s="17">
        <f t="shared" si="8"/>
        <v>59.6</v>
      </c>
      <c r="Q25" s="18">
        <f t="shared" si="8"/>
        <v>38.7</v>
      </c>
      <c r="R25" s="19">
        <f t="shared" si="8"/>
        <v>19.2</v>
      </c>
    </row>
    <row r="26" spans="2:18" ht="12.75">
      <c r="B26" s="74" t="s">
        <v>1</v>
      </c>
      <c r="C26" s="75"/>
      <c r="D26" s="30">
        <v>1</v>
      </c>
      <c r="E26" s="30">
        <v>0.75</v>
      </c>
      <c r="F26" s="30">
        <v>0.5</v>
      </c>
      <c r="G26" s="31">
        <v>0.25</v>
      </c>
      <c r="H26" s="28"/>
      <c r="I26" s="26"/>
      <c r="K26" s="74" t="s">
        <v>1</v>
      </c>
      <c r="L26" s="75"/>
      <c r="M26" s="30">
        <v>1</v>
      </c>
      <c r="N26" s="30">
        <v>0.75</v>
      </c>
      <c r="O26" s="30">
        <v>0.5</v>
      </c>
      <c r="P26" s="31">
        <v>0.25</v>
      </c>
      <c r="Q26" s="28"/>
      <c r="R26" s="26"/>
    </row>
    <row r="27" spans="2:18" ht="13.5" thickBot="1">
      <c r="B27" s="76"/>
      <c r="C27" s="77"/>
      <c r="D27" s="15">
        <f>D13</f>
        <v>3.06</v>
      </c>
      <c r="E27" s="15">
        <f>E13</f>
        <v>3.8949105134107382</v>
      </c>
      <c r="F27" s="15">
        <f>F13</f>
        <v>4.446830736254721</v>
      </c>
      <c r="G27" s="32">
        <f>G13</f>
        <v>4.919843566469301</v>
      </c>
      <c r="H27" s="29"/>
      <c r="I27" s="25"/>
      <c r="K27" s="76"/>
      <c r="L27" s="77"/>
      <c r="M27" s="15">
        <f>M13</f>
        <v>2.960006506785648</v>
      </c>
      <c r="N27" s="15">
        <f>N13</f>
        <v>3.92277106115409</v>
      </c>
      <c r="O27" s="15">
        <f>O13</f>
        <v>4.475101997021557</v>
      </c>
      <c r="P27" s="32">
        <f>P13</f>
        <v>5.0232233172736365</v>
      </c>
      <c r="Q27" s="29"/>
      <c r="R27" s="25"/>
    </row>
    <row r="28" spans="2:13" ht="12.75">
      <c r="B28" s="74" t="s">
        <v>0</v>
      </c>
      <c r="C28" s="75"/>
      <c r="D28" s="72">
        <f>D27*0.03+E27*0.33+F27*0.41+G27*0.23</f>
        <v>4.331885091577918</v>
      </c>
      <c r="K28" s="74" t="s">
        <v>0</v>
      </c>
      <c r="L28" s="75"/>
      <c r="M28" s="78">
        <f>M27*0.03+N27*0.33+O27*0.41+P27*0.23</f>
        <v>4.373447827136195</v>
      </c>
    </row>
    <row r="29" spans="2:13" ht="13.5" thickBot="1">
      <c r="B29" s="76"/>
      <c r="C29" s="77"/>
      <c r="D29" s="73"/>
      <c r="K29" s="76"/>
      <c r="L29" s="77"/>
      <c r="M29" s="79"/>
    </row>
    <row r="33" ht="12.75">
      <c r="A33" s="54" t="s">
        <v>24</v>
      </c>
    </row>
  </sheetData>
  <sheetProtection/>
  <mergeCells count="30">
    <mergeCell ref="K15:P15"/>
    <mergeCell ref="K16:P16"/>
    <mergeCell ref="K26:L27"/>
    <mergeCell ref="K28:L29"/>
    <mergeCell ref="M28:M29"/>
    <mergeCell ref="K18:K19"/>
    <mergeCell ref="K20:K21"/>
    <mergeCell ref="K22:K23"/>
    <mergeCell ref="K24:K25"/>
    <mergeCell ref="K2:P2"/>
    <mergeCell ref="K4:K5"/>
    <mergeCell ref="K6:K7"/>
    <mergeCell ref="K8:K9"/>
    <mergeCell ref="K10:K11"/>
    <mergeCell ref="K12:L13"/>
    <mergeCell ref="B10:B11"/>
    <mergeCell ref="B12:C13"/>
    <mergeCell ref="B15:G15"/>
    <mergeCell ref="B16:G16"/>
    <mergeCell ref="B2:G2"/>
    <mergeCell ref="B4:B5"/>
    <mergeCell ref="B6:B7"/>
    <mergeCell ref="B8:B9"/>
    <mergeCell ref="B26:C27"/>
    <mergeCell ref="B28:C29"/>
    <mergeCell ref="D28:D29"/>
    <mergeCell ref="B18:B19"/>
    <mergeCell ref="B20:B21"/>
    <mergeCell ref="B22:B23"/>
    <mergeCell ref="B24:B25"/>
  </mergeCells>
  <hyperlinks>
    <hyperlink ref="A33" location="Summary!A1" display="Back to Summary Page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6">
      <selection activeCell="E34" sqref="E34"/>
    </sheetView>
  </sheetViews>
  <sheetFormatPr defaultColWidth="9.140625" defaultRowHeight="12.75"/>
  <cols>
    <col min="2" max="2" width="15.00390625" style="0" bestFit="1" customWidth="1"/>
    <col min="3" max="3" width="19.8515625" style="0" bestFit="1" customWidth="1"/>
    <col min="4" max="4" width="11.00390625" style="0" bestFit="1" customWidth="1"/>
    <col min="5" max="7" width="8.8515625" style="0" bestFit="1" customWidth="1"/>
    <col min="11" max="11" width="15.00390625" style="0" bestFit="1" customWidth="1"/>
    <col min="12" max="12" width="19.8515625" style="0" bestFit="1" customWidth="1"/>
    <col min="13" max="13" width="11.00390625" style="0" bestFit="1" customWidth="1"/>
    <col min="14" max="16" width="8.8515625" style="0" bestFit="1" customWidth="1"/>
  </cols>
  <sheetData>
    <row r="1" spans="1:14" ht="12.75" hidden="1">
      <c r="A1" s="1"/>
      <c r="B1" s="1"/>
      <c r="C1" s="1"/>
      <c r="D1" s="1"/>
      <c r="E1" s="1"/>
      <c r="K1" s="1"/>
      <c r="L1" s="1"/>
      <c r="M1" s="1"/>
      <c r="N1" s="1"/>
    </row>
    <row r="2" spans="1:16" ht="13.5" hidden="1" thickBot="1">
      <c r="A2" s="1"/>
      <c r="B2" s="62" t="s">
        <v>9</v>
      </c>
      <c r="C2" s="62"/>
      <c r="D2" s="62"/>
      <c r="E2" s="62"/>
      <c r="F2" s="62"/>
      <c r="G2" s="62"/>
      <c r="K2" s="62" t="s">
        <v>9</v>
      </c>
      <c r="L2" s="62"/>
      <c r="M2" s="62"/>
      <c r="N2" s="62"/>
      <c r="O2" s="62"/>
      <c r="P2" s="62"/>
    </row>
    <row r="3" spans="1:17" s="5" customFormat="1" ht="12.75" hidden="1">
      <c r="A3" s="2"/>
      <c r="B3" s="20" t="s">
        <v>8</v>
      </c>
      <c r="C3" s="7"/>
      <c r="D3" s="7" t="s">
        <v>2</v>
      </c>
      <c r="E3" s="7" t="s">
        <v>3</v>
      </c>
      <c r="F3" s="7" t="s">
        <v>4</v>
      </c>
      <c r="G3" s="47" t="s">
        <v>5</v>
      </c>
      <c r="H3" s="8" t="s">
        <v>6</v>
      </c>
      <c r="K3" s="20" t="s">
        <v>8</v>
      </c>
      <c r="L3" s="7"/>
      <c r="M3" s="7" t="s">
        <v>2</v>
      </c>
      <c r="N3" s="7" t="s">
        <v>3</v>
      </c>
      <c r="O3" s="7" t="s">
        <v>4</v>
      </c>
      <c r="P3" s="47" t="s">
        <v>5</v>
      </c>
      <c r="Q3" s="8" t="s">
        <v>23</v>
      </c>
    </row>
    <row r="4" spans="1:17" s="5" customFormat="1" ht="12.75" hidden="1">
      <c r="A4" s="2"/>
      <c r="B4" s="63">
        <v>35</v>
      </c>
      <c r="C4" s="9" t="s">
        <v>17</v>
      </c>
      <c r="D4" s="10">
        <v>178.3</v>
      </c>
      <c r="E4" s="10">
        <v>143.4</v>
      </c>
      <c r="F4" s="10">
        <v>113</v>
      </c>
      <c r="G4" s="48">
        <v>69.6</v>
      </c>
      <c r="H4" s="11">
        <v>38.3</v>
      </c>
      <c r="K4" s="63">
        <v>35</v>
      </c>
      <c r="L4" s="9" t="s">
        <v>17</v>
      </c>
      <c r="M4" s="10">
        <v>176.2</v>
      </c>
      <c r="N4" s="10">
        <v>142.5</v>
      </c>
      <c r="O4" s="10">
        <v>112</v>
      </c>
      <c r="P4" s="48">
        <v>69.1</v>
      </c>
      <c r="Q4" s="11">
        <v>37.8</v>
      </c>
    </row>
    <row r="5" spans="1:17" s="5" customFormat="1" ht="12.75" hidden="1">
      <c r="A5" s="2"/>
      <c r="B5" s="64"/>
      <c r="C5" s="9" t="s">
        <v>18</v>
      </c>
      <c r="D5" s="10">
        <v>63.0035</v>
      </c>
      <c r="E5" s="10">
        <v>48.6102</v>
      </c>
      <c r="F5" s="10">
        <v>36.3344</v>
      </c>
      <c r="G5" s="48">
        <v>23.2776</v>
      </c>
      <c r="H5" s="11">
        <v>12.3151</v>
      </c>
      <c r="K5" s="64"/>
      <c r="L5" s="9" t="s">
        <v>18</v>
      </c>
      <c r="M5" s="10">
        <v>64.3066</v>
      </c>
      <c r="N5" s="10">
        <v>49.308</v>
      </c>
      <c r="O5" s="10">
        <v>36.8421</v>
      </c>
      <c r="P5" s="48">
        <v>23.5034</v>
      </c>
      <c r="Q5" s="11">
        <v>12.5166</v>
      </c>
    </row>
    <row r="6" spans="1:17" s="5" customFormat="1" ht="12.75" hidden="1">
      <c r="A6" s="2"/>
      <c r="B6" s="63">
        <v>30</v>
      </c>
      <c r="C6" s="9" t="s">
        <v>17</v>
      </c>
      <c r="D6" s="10">
        <v>189.1</v>
      </c>
      <c r="E6" s="10">
        <v>152.2</v>
      </c>
      <c r="F6" s="10">
        <v>119.3</v>
      </c>
      <c r="G6" s="48">
        <v>73.5</v>
      </c>
      <c r="H6" s="11">
        <v>40.4</v>
      </c>
      <c r="K6" s="63">
        <v>30</v>
      </c>
      <c r="L6" s="9" t="s">
        <v>17</v>
      </c>
      <c r="M6" s="10">
        <v>187.1</v>
      </c>
      <c r="N6" s="10">
        <v>151.4</v>
      </c>
      <c r="O6" s="10">
        <v>118.4</v>
      </c>
      <c r="P6" s="48">
        <v>73.1</v>
      </c>
      <c r="Q6" s="11">
        <v>39.9</v>
      </c>
    </row>
    <row r="7" spans="1:17" s="5" customFormat="1" ht="12.75" hidden="1">
      <c r="A7" s="2"/>
      <c r="B7" s="64"/>
      <c r="C7" s="9" t="s">
        <v>18</v>
      </c>
      <c r="D7" s="10">
        <v>57.303</v>
      </c>
      <c r="E7" s="10">
        <v>44.3732</v>
      </c>
      <c r="F7" s="10">
        <v>33.2312</v>
      </c>
      <c r="G7" s="48">
        <v>21.1816</v>
      </c>
      <c r="H7" s="13">
        <v>11.2535</v>
      </c>
      <c r="K7" s="64"/>
      <c r="L7" s="9" t="s">
        <v>18</v>
      </c>
      <c r="M7" s="10">
        <v>58.4687</v>
      </c>
      <c r="N7" s="10">
        <v>44.7929</v>
      </c>
      <c r="O7" s="10">
        <v>33.7322</v>
      </c>
      <c r="P7" s="48">
        <v>21.437</v>
      </c>
      <c r="Q7" s="13">
        <v>11.4327</v>
      </c>
    </row>
    <row r="8" spans="1:17" s="5" customFormat="1" ht="12.75" hidden="1">
      <c r="A8" s="2"/>
      <c r="B8" s="63">
        <v>25</v>
      </c>
      <c r="C8" s="9" t="s">
        <v>17</v>
      </c>
      <c r="D8" s="10">
        <v>199.1</v>
      </c>
      <c r="E8" s="10">
        <v>160.4</v>
      </c>
      <c r="F8" s="10">
        <v>125.2</v>
      </c>
      <c r="G8" s="48">
        <v>77.2</v>
      </c>
      <c r="H8" s="11">
        <v>42.3</v>
      </c>
      <c r="K8" s="63">
        <v>25</v>
      </c>
      <c r="L8" s="9" t="s">
        <v>17</v>
      </c>
      <c r="M8" s="10">
        <v>197.3</v>
      </c>
      <c r="N8" s="10">
        <v>159.6</v>
      </c>
      <c r="O8" s="10">
        <v>124.3</v>
      </c>
      <c r="P8" s="48">
        <v>76.8</v>
      </c>
      <c r="Q8" s="11">
        <v>41.9</v>
      </c>
    </row>
    <row r="9" spans="1:17" s="5" customFormat="1" ht="12.75" hidden="1">
      <c r="A9" s="2"/>
      <c r="B9" s="64"/>
      <c r="C9" s="9" t="s">
        <v>18</v>
      </c>
      <c r="D9" s="10">
        <v>52.1204</v>
      </c>
      <c r="E9" s="10">
        <v>40.6076</v>
      </c>
      <c r="F9" s="10">
        <v>30.5366</v>
      </c>
      <c r="G9" s="48">
        <v>19.397</v>
      </c>
      <c r="H9" s="13">
        <v>10.3171</v>
      </c>
      <c r="K9" s="64"/>
      <c r="L9" s="9" t="s">
        <v>18</v>
      </c>
      <c r="M9" s="10">
        <v>53.1806</v>
      </c>
      <c r="N9" s="10">
        <v>41.0283</v>
      </c>
      <c r="O9" s="10">
        <v>30.9204</v>
      </c>
      <c r="P9" s="48">
        <v>19.5918</v>
      </c>
      <c r="Q9" s="13">
        <v>10.5013</v>
      </c>
    </row>
    <row r="10" spans="1:17" s="5" customFormat="1" ht="12.75" hidden="1">
      <c r="A10" s="2"/>
      <c r="B10" s="63">
        <v>20</v>
      </c>
      <c r="C10" s="9" t="s">
        <v>17</v>
      </c>
      <c r="D10" s="10">
        <v>208.4</v>
      </c>
      <c r="E10" s="10">
        <v>167.9</v>
      </c>
      <c r="F10" s="10">
        <v>130.5</v>
      </c>
      <c r="G10" s="48">
        <v>80.6</v>
      </c>
      <c r="H10" s="11">
        <v>44.2</v>
      </c>
      <c r="K10" s="63">
        <v>20</v>
      </c>
      <c r="L10" s="9" t="s">
        <v>17</v>
      </c>
      <c r="M10" s="10">
        <v>206.6</v>
      </c>
      <c r="N10" s="10">
        <v>167.2</v>
      </c>
      <c r="O10" s="10">
        <v>129.7</v>
      </c>
      <c r="P10" s="48">
        <v>80.2</v>
      </c>
      <c r="Q10" s="11">
        <v>43.8</v>
      </c>
    </row>
    <row r="11" spans="1:17" s="5" customFormat="1" ht="13.5" hidden="1" thickBot="1">
      <c r="A11" s="2"/>
      <c r="B11" s="65"/>
      <c r="C11" s="16" t="s">
        <v>18</v>
      </c>
      <c r="D11" s="17">
        <v>47.6888</v>
      </c>
      <c r="E11" s="17">
        <v>37.3111</v>
      </c>
      <c r="F11" s="17">
        <v>28.2468</v>
      </c>
      <c r="G11" s="49">
        <v>17.8714</v>
      </c>
      <c r="H11" s="19">
        <v>9.58785</v>
      </c>
      <c r="K11" s="65"/>
      <c r="L11" s="16" t="s">
        <v>18</v>
      </c>
      <c r="M11" s="17">
        <v>48.6118</v>
      </c>
      <c r="N11" s="17">
        <v>37.6577</v>
      </c>
      <c r="O11" s="17">
        <v>28.6313</v>
      </c>
      <c r="P11" s="49">
        <v>18.0225</v>
      </c>
      <c r="Q11" s="19">
        <v>9.73333</v>
      </c>
    </row>
    <row r="12" spans="1:16" s="5" customFormat="1" ht="12.75" hidden="1">
      <c r="A12" s="2"/>
      <c r="B12" s="66" t="s">
        <v>1</v>
      </c>
      <c r="C12" s="67"/>
      <c r="D12" s="14">
        <v>1</v>
      </c>
      <c r="E12" s="14">
        <v>0.75</v>
      </c>
      <c r="F12" s="14">
        <v>0.5</v>
      </c>
      <c r="G12" s="34">
        <v>0.25</v>
      </c>
      <c r="K12" s="66" t="s">
        <v>1</v>
      </c>
      <c r="L12" s="67"/>
      <c r="M12" s="14">
        <v>1</v>
      </c>
      <c r="N12" s="14">
        <v>0.75</v>
      </c>
      <c r="O12" s="14">
        <v>0.5</v>
      </c>
      <c r="P12" s="34">
        <v>0.25</v>
      </c>
    </row>
    <row r="13" spans="1:16" s="5" customFormat="1" ht="13.5" hidden="1" thickBot="1">
      <c r="A13" s="2"/>
      <c r="B13" s="68"/>
      <c r="C13" s="69"/>
      <c r="D13" s="15">
        <v>2.8300015078527383</v>
      </c>
      <c r="E13" s="15">
        <v>3.508331616003106</v>
      </c>
      <c r="F13" s="15">
        <v>4.021146086399273</v>
      </c>
      <c r="G13" s="32">
        <v>4.608097811081473</v>
      </c>
      <c r="K13" s="68"/>
      <c r="L13" s="69"/>
      <c r="M13" s="15">
        <v>2.7399986937577165</v>
      </c>
      <c r="N13" s="15">
        <v>3.44671769582423</v>
      </c>
      <c r="O13" s="15">
        <v>3.9530100063508873</v>
      </c>
      <c r="P13" s="32">
        <v>4.499369270462034</v>
      </c>
    </row>
    <row r="14" spans="1:16" ht="12.75" hidden="1">
      <c r="A14" s="1"/>
      <c r="B14" s="1"/>
      <c r="C14" s="1"/>
      <c r="D14" s="3"/>
      <c r="E14" s="3"/>
      <c r="F14" s="4"/>
      <c r="G14" s="4"/>
      <c r="K14" s="1"/>
      <c r="L14" s="1"/>
      <c r="M14" s="3"/>
      <c r="N14" s="3"/>
      <c r="O14" s="4"/>
      <c r="P14" s="4"/>
    </row>
    <row r="15" spans="1:16" ht="12.75" hidden="1">
      <c r="A15" s="1"/>
      <c r="B15" s="70" t="s">
        <v>10</v>
      </c>
      <c r="C15" s="70"/>
      <c r="D15" s="70"/>
      <c r="E15" s="70"/>
      <c r="F15" s="70"/>
      <c r="G15" s="70"/>
      <c r="K15" s="70" t="s">
        <v>10</v>
      </c>
      <c r="L15" s="70"/>
      <c r="M15" s="70"/>
      <c r="N15" s="70"/>
      <c r="O15" s="70"/>
      <c r="P15" s="70"/>
    </row>
    <row r="16" spans="1:16" ht="16.5" thickBot="1">
      <c r="A16" s="1"/>
      <c r="B16" s="71" t="str">
        <f ca="1">MID(CELL("filename",A1),FIND("]",CELL("filename",A1))+1,255)</f>
        <v>YLAA0180SE</v>
      </c>
      <c r="C16" s="71"/>
      <c r="D16" s="71"/>
      <c r="E16" s="71"/>
      <c r="F16" s="71"/>
      <c r="G16" s="71"/>
      <c r="K16" s="71" t="str">
        <f ca="1">MID(CELL("filename",J1),FIND("]",CELL("filename",J1))+1,255)&amp;"-LS"</f>
        <v>YLAA0180SE-LS</v>
      </c>
      <c r="L16" s="71"/>
      <c r="M16" s="71"/>
      <c r="N16" s="71"/>
      <c r="O16" s="71"/>
      <c r="P16" s="71"/>
    </row>
    <row r="17" spans="1:17" ht="12.75">
      <c r="A17" s="1"/>
      <c r="B17" s="6" t="s">
        <v>8</v>
      </c>
      <c r="C17" s="7"/>
      <c r="D17" s="21" t="s">
        <v>2</v>
      </c>
      <c r="E17" s="21" t="s">
        <v>3</v>
      </c>
      <c r="F17" s="21" t="s">
        <v>4</v>
      </c>
      <c r="G17" s="50" t="s">
        <v>5</v>
      </c>
      <c r="H17" s="22" t="s">
        <v>6</v>
      </c>
      <c r="K17" s="6" t="s">
        <v>8</v>
      </c>
      <c r="L17" s="7"/>
      <c r="M17" s="21" t="s">
        <v>2</v>
      </c>
      <c r="N17" s="21" t="s">
        <v>3</v>
      </c>
      <c r="O17" s="21" t="s">
        <v>4</v>
      </c>
      <c r="P17" s="50" t="s">
        <v>5</v>
      </c>
      <c r="Q17" s="22" t="s">
        <v>6</v>
      </c>
    </row>
    <row r="18" spans="1:17" ht="12.75">
      <c r="A18" s="1"/>
      <c r="B18" s="63">
        <v>35</v>
      </c>
      <c r="C18" s="9" t="s">
        <v>17</v>
      </c>
      <c r="D18" s="10">
        <f>ROUND(D4,3-(1+INT(LOG10(ABS(D4)))))</f>
        <v>178</v>
      </c>
      <c r="E18" s="10">
        <f aca="true" t="shared" si="0" ref="D18:H25">ROUND(E4,3-(1+INT(LOG10(ABS(E4)))))</f>
        <v>143</v>
      </c>
      <c r="F18" s="10">
        <f t="shared" si="0"/>
        <v>113</v>
      </c>
      <c r="G18" s="48">
        <f t="shared" si="0"/>
        <v>69.6</v>
      </c>
      <c r="H18" s="11">
        <f t="shared" si="0"/>
        <v>38.3</v>
      </c>
      <c r="K18" s="63">
        <v>35</v>
      </c>
      <c r="L18" s="9" t="s">
        <v>17</v>
      </c>
      <c r="M18" s="10">
        <f aca="true" t="shared" si="1" ref="M18:Q25">ROUND(M4,3-(1+INT(LOG10(ABS(M4)))))</f>
        <v>176</v>
      </c>
      <c r="N18" s="10">
        <f t="shared" si="1"/>
        <v>143</v>
      </c>
      <c r="O18" s="10">
        <f t="shared" si="1"/>
        <v>112</v>
      </c>
      <c r="P18" s="48">
        <f t="shared" si="1"/>
        <v>69.1</v>
      </c>
      <c r="Q18" s="11">
        <f t="shared" si="1"/>
        <v>37.8</v>
      </c>
    </row>
    <row r="19" spans="1:17" ht="12.75">
      <c r="A19" s="1"/>
      <c r="B19" s="64"/>
      <c r="C19" s="9" t="s">
        <v>18</v>
      </c>
      <c r="D19" s="10">
        <f t="shared" si="0"/>
        <v>63</v>
      </c>
      <c r="E19" s="10">
        <f t="shared" si="0"/>
        <v>48.6</v>
      </c>
      <c r="F19" s="10">
        <f t="shared" si="0"/>
        <v>36.3</v>
      </c>
      <c r="G19" s="48">
        <f t="shared" si="0"/>
        <v>23.3</v>
      </c>
      <c r="H19" s="11">
        <f t="shared" si="0"/>
        <v>12.3</v>
      </c>
      <c r="K19" s="64"/>
      <c r="L19" s="9" t="s">
        <v>18</v>
      </c>
      <c r="M19" s="10">
        <f t="shared" si="1"/>
        <v>64.3</v>
      </c>
      <c r="N19" s="10">
        <f t="shared" si="1"/>
        <v>49.3</v>
      </c>
      <c r="O19" s="10">
        <f t="shared" si="1"/>
        <v>36.8</v>
      </c>
      <c r="P19" s="48">
        <f t="shared" si="1"/>
        <v>23.5</v>
      </c>
      <c r="Q19" s="11">
        <f t="shared" si="1"/>
        <v>12.5</v>
      </c>
    </row>
    <row r="20" spans="1:17" ht="12.75">
      <c r="A20" s="1"/>
      <c r="B20" s="63">
        <v>30</v>
      </c>
      <c r="C20" s="9" t="s">
        <v>17</v>
      </c>
      <c r="D20" s="10">
        <f t="shared" si="0"/>
        <v>189</v>
      </c>
      <c r="E20" s="10">
        <f t="shared" si="0"/>
        <v>152</v>
      </c>
      <c r="F20" s="10">
        <f t="shared" si="0"/>
        <v>119</v>
      </c>
      <c r="G20" s="48">
        <f t="shared" si="0"/>
        <v>73.5</v>
      </c>
      <c r="H20" s="11">
        <f t="shared" si="0"/>
        <v>40.4</v>
      </c>
      <c r="K20" s="63">
        <v>30</v>
      </c>
      <c r="L20" s="9" t="s">
        <v>17</v>
      </c>
      <c r="M20" s="10">
        <f t="shared" si="1"/>
        <v>187</v>
      </c>
      <c r="N20" s="10">
        <f t="shared" si="1"/>
        <v>151</v>
      </c>
      <c r="O20" s="10">
        <f t="shared" si="1"/>
        <v>118</v>
      </c>
      <c r="P20" s="48">
        <f t="shared" si="1"/>
        <v>73.1</v>
      </c>
      <c r="Q20" s="11">
        <f t="shared" si="1"/>
        <v>39.9</v>
      </c>
    </row>
    <row r="21" spans="1:17" ht="12.75">
      <c r="A21" s="1"/>
      <c r="B21" s="64"/>
      <c r="C21" s="9" t="s">
        <v>18</v>
      </c>
      <c r="D21" s="10">
        <f t="shared" si="0"/>
        <v>57.3</v>
      </c>
      <c r="E21" s="10">
        <f t="shared" si="0"/>
        <v>44.4</v>
      </c>
      <c r="F21" s="10">
        <f t="shared" si="0"/>
        <v>33.2</v>
      </c>
      <c r="G21" s="48">
        <f t="shared" si="0"/>
        <v>21.2</v>
      </c>
      <c r="H21" s="11">
        <f t="shared" si="0"/>
        <v>11.3</v>
      </c>
      <c r="K21" s="64"/>
      <c r="L21" s="9" t="s">
        <v>18</v>
      </c>
      <c r="M21" s="10">
        <f t="shared" si="1"/>
        <v>58.5</v>
      </c>
      <c r="N21" s="10">
        <f t="shared" si="1"/>
        <v>44.8</v>
      </c>
      <c r="O21" s="10">
        <f t="shared" si="1"/>
        <v>33.7</v>
      </c>
      <c r="P21" s="48">
        <f t="shared" si="1"/>
        <v>21.4</v>
      </c>
      <c r="Q21" s="11">
        <f t="shared" si="1"/>
        <v>11.4</v>
      </c>
    </row>
    <row r="22" spans="2:17" ht="12.75">
      <c r="B22" s="63">
        <v>25</v>
      </c>
      <c r="C22" s="9" t="s">
        <v>17</v>
      </c>
      <c r="D22" s="10">
        <f t="shared" si="0"/>
        <v>199</v>
      </c>
      <c r="E22" s="10">
        <f t="shared" si="0"/>
        <v>160</v>
      </c>
      <c r="F22" s="10">
        <f t="shared" si="0"/>
        <v>125</v>
      </c>
      <c r="G22" s="48">
        <f t="shared" si="0"/>
        <v>77.2</v>
      </c>
      <c r="H22" s="11">
        <f t="shared" si="0"/>
        <v>42.3</v>
      </c>
      <c r="K22" s="63">
        <v>25</v>
      </c>
      <c r="L22" s="9" t="s">
        <v>17</v>
      </c>
      <c r="M22" s="10">
        <f t="shared" si="1"/>
        <v>197</v>
      </c>
      <c r="N22" s="10">
        <f t="shared" si="1"/>
        <v>160</v>
      </c>
      <c r="O22" s="10">
        <f t="shared" si="1"/>
        <v>124</v>
      </c>
      <c r="P22" s="48">
        <f t="shared" si="1"/>
        <v>76.8</v>
      </c>
      <c r="Q22" s="11">
        <f t="shared" si="1"/>
        <v>41.9</v>
      </c>
    </row>
    <row r="23" spans="2:17" ht="12.75">
      <c r="B23" s="64"/>
      <c r="C23" s="9" t="s">
        <v>18</v>
      </c>
      <c r="D23" s="10">
        <f t="shared" si="0"/>
        <v>52.1</v>
      </c>
      <c r="E23" s="10">
        <f t="shared" si="0"/>
        <v>40.6</v>
      </c>
      <c r="F23" s="10">
        <f t="shared" si="0"/>
        <v>30.5</v>
      </c>
      <c r="G23" s="48">
        <f t="shared" si="0"/>
        <v>19.4</v>
      </c>
      <c r="H23" s="11">
        <f t="shared" si="0"/>
        <v>10.3</v>
      </c>
      <c r="K23" s="64"/>
      <c r="L23" s="9" t="s">
        <v>18</v>
      </c>
      <c r="M23" s="10">
        <f t="shared" si="1"/>
        <v>53.2</v>
      </c>
      <c r="N23" s="10">
        <f t="shared" si="1"/>
        <v>41</v>
      </c>
      <c r="O23" s="10">
        <f t="shared" si="1"/>
        <v>30.9</v>
      </c>
      <c r="P23" s="48">
        <f t="shared" si="1"/>
        <v>19.6</v>
      </c>
      <c r="Q23" s="11">
        <f t="shared" si="1"/>
        <v>10.5</v>
      </c>
    </row>
    <row r="24" spans="2:17" ht="12.75">
      <c r="B24" s="63">
        <v>20</v>
      </c>
      <c r="C24" s="9" t="s">
        <v>17</v>
      </c>
      <c r="D24" s="10">
        <f t="shared" si="0"/>
        <v>208</v>
      </c>
      <c r="E24" s="10">
        <f t="shared" si="0"/>
        <v>168</v>
      </c>
      <c r="F24" s="10">
        <f t="shared" si="0"/>
        <v>131</v>
      </c>
      <c r="G24" s="48">
        <f t="shared" si="0"/>
        <v>80.6</v>
      </c>
      <c r="H24" s="11">
        <f t="shared" si="0"/>
        <v>44.2</v>
      </c>
      <c r="K24" s="63">
        <v>20</v>
      </c>
      <c r="L24" s="9" t="s">
        <v>17</v>
      </c>
      <c r="M24" s="10">
        <f t="shared" si="1"/>
        <v>207</v>
      </c>
      <c r="N24" s="10">
        <f t="shared" si="1"/>
        <v>167</v>
      </c>
      <c r="O24" s="10">
        <f t="shared" si="1"/>
        <v>130</v>
      </c>
      <c r="P24" s="48">
        <f t="shared" si="1"/>
        <v>80.2</v>
      </c>
      <c r="Q24" s="11">
        <f t="shared" si="1"/>
        <v>43.8</v>
      </c>
    </row>
    <row r="25" spans="2:17" ht="13.5" thickBot="1">
      <c r="B25" s="65"/>
      <c r="C25" s="16" t="s">
        <v>18</v>
      </c>
      <c r="D25" s="17">
        <f t="shared" si="0"/>
        <v>47.7</v>
      </c>
      <c r="E25" s="17">
        <f t="shared" si="0"/>
        <v>37.3</v>
      </c>
      <c r="F25" s="17">
        <f t="shared" si="0"/>
        <v>28.2</v>
      </c>
      <c r="G25" s="49">
        <f t="shared" si="0"/>
        <v>17.9</v>
      </c>
      <c r="H25" s="33">
        <f t="shared" si="0"/>
        <v>9.59</v>
      </c>
      <c r="K25" s="65"/>
      <c r="L25" s="16" t="s">
        <v>18</v>
      </c>
      <c r="M25" s="17">
        <f t="shared" si="1"/>
        <v>48.6</v>
      </c>
      <c r="N25" s="17">
        <f t="shared" si="1"/>
        <v>37.7</v>
      </c>
      <c r="O25" s="17">
        <f t="shared" si="1"/>
        <v>28.6</v>
      </c>
      <c r="P25" s="49">
        <f t="shared" si="1"/>
        <v>18</v>
      </c>
      <c r="Q25" s="33">
        <f t="shared" si="1"/>
        <v>9.73</v>
      </c>
    </row>
    <row r="26" spans="2:16" ht="12.75">
      <c r="B26" s="74" t="s">
        <v>1</v>
      </c>
      <c r="C26" s="75"/>
      <c r="D26" s="30">
        <v>1</v>
      </c>
      <c r="E26" s="30">
        <v>0.75</v>
      </c>
      <c r="F26" s="30">
        <v>0.5</v>
      </c>
      <c r="G26" s="31">
        <v>0.25</v>
      </c>
      <c r="K26" s="74" t="s">
        <v>1</v>
      </c>
      <c r="L26" s="75"/>
      <c r="M26" s="30">
        <v>1</v>
      </c>
      <c r="N26" s="30">
        <v>0.75</v>
      </c>
      <c r="O26" s="30">
        <v>0.5</v>
      </c>
      <c r="P26" s="31">
        <v>0.25</v>
      </c>
    </row>
    <row r="27" spans="2:16" ht="13.5" thickBot="1">
      <c r="B27" s="76"/>
      <c r="C27" s="77"/>
      <c r="D27" s="15">
        <f>D13</f>
        <v>2.8300015078527383</v>
      </c>
      <c r="E27" s="15">
        <f>E13</f>
        <v>3.508331616003106</v>
      </c>
      <c r="F27" s="15">
        <f>F13</f>
        <v>4.021146086399273</v>
      </c>
      <c r="G27" s="32">
        <f>G13</f>
        <v>4.608097811081473</v>
      </c>
      <c r="K27" s="76"/>
      <c r="L27" s="77"/>
      <c r="M27" s="15">
        <f>M13</f>
        <v>2.7399986937577165</v>
      </c>
      <c r="N27" s="15">
        <f>N13</f>
        <v>3.44671769582423</v>
      </c>
      <c r="O27" s="15">
        <f>O13</f>
        <v>3.9530100063508873</v>
      </c>
      <c r="P27" s="32">
        <f>P13</f>
        <v>4.499369270462034</v>
      </c>
    </row>
    <row r="28" spans="2:13" ht="12.75">
      <c r="B28" s="74" t="s">
        <v>0</v>
      </c>
      <c r="C28" s="75"/>
      <c r="D28" s="72">
        <f>D27*0.03+E27*0.33+F27*0.41+G27*0.23</f>
        <v>3.951181870489048</v>
      </c>
      <c r="K28" s="74" t="s">
        <v>0</v>
      </c>
      <c r="L28" s="75"/>
      <c r="M28" s="72">
        <f>M27*0.03+N27*0.33+O27*0.41+P27*0.23</f>
        <v>3.8752058352448593</v>
      </c>
    </row>
    <row r="29" spans="2:13" ht="13.5" thickBot="1">
      <c r="B29" s="76"/>
      <c r="C29" s="77"/>
      <c r="D29" s="73"/>
      <c r="K29" s="76"/>
      <c r="L29" s="77"/>
      <c r="M29" s="73"/>
    </row>
    <row r="33" ht="12.75">
      <c r="A33" s="54" t="s">
        <v>24</v>
      </c>
    </row>
  </sheetData>
  <sheetProtection/>
  <mergeCells count="30">
    <mergeCell ref="M28:M29"/>
    <mergeCell ref="B26:C27"/>
    <mergeCell ref="K26:L27"/>
    <mergeCell ref="B28:C29"/>
    <mergeCell ref="D28:D29"/>
    <mergeCell ref="K28:L29"/>
    <mergeCell ref="B20:B21"/>
    <mergeCell ref="K20:K21"/>
    <mergeCell ref="B22:B23"/>
    <mergeCell ref="K22:K23"/>
    <mergeCell ref="B24:B25"/>
    <mergeCell ref="K24:K25"/>
    <mergeCell ref="B15:G15"/>
    <mergeCell ref="K15:P15"/>
    <mergeCell ref="B16:G16"/>
    <mergeCell ref="K16:P16"/>
    <mergeCell ref="B18:B19"/>
    <mergeCell ref="K18:K19"/>
    <mergeCell ref="B8:B9"/>
    <mergeCell ref="K8:K9"/>
    <mergeCell ref="B10:B11"/>
    <mergeCell ref="K10:K11"/>
    <mergeCell ref="B12:C13"/>
    <mergeCell ref="K12:L13"/>
    <mergeCell ref="B2:G2"/>
    <mergeCell ref="K2:P2"/>
    <mergeCell ref="B4:B5"/>
    <mergeCell ref="K4:K5"/>
    <mergeCell ref="B6:B7"/>
    <mergeCell ref="K6:K7"/>
  </mergeCells>
  <hyperlinks>
    <hyperlink ref="A33" location="Summary!A1" display="Back to Summary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6">
      <selection activeCell="A33" sqref="A33"/>
    </sheetView>
  </sheetViews>
  <sheetFormatPr defaultColWidth="9.140625" defaultRowHeight="12.75"/>
  <cols>
    <col min="2" max="2" width="15.00390625" style="0" bestFit="1" customWidth="1"/>
    <col min="3" max="3" width="19.8515625" style="0" bestFit="1" customWidth="1"/>
    <col min="4" max="4" width="11.00390625" style="0" bestFit="1" customWidth="1"/>
    <col min="5" max="7" width="8.8515625" style="0" bestFit="1" customWidth="1"/>
    <col min="11" max="11" width="15.00390625" style="0" bestFit="1" customWidth="1"/>
    <col min="12" max="12" width="19.8515625" style="0" bestFit="1" customWidth="1"/>
    <col min="13" max="13" width="11.00390625" style="0" bestFit="1" customWidth="1"/>
    <col min="14" max="16" width="8.8515625" style="0" bestFit="1" customWidth="1"/>
  </cols>
  <sheetData>
    <row r="1" spans="1:14" ht="12.75" hidden="1">
      <c r="A1" s="1"/>
      <c r="B1" s="1"/>
      <c r="C1" s="1"/>
      <c r="D1" s="1"/>
      <c r="E1" s="1"/>
      <c r="K1" s="1"/>
      <c r="L1" s="1"/>
      <c r="M1" s="1"/>
      <c r="N1" s="1"/>
    </row>
    <row r="2" spans="1:16" ht="13.5" hidden="1" thickBot="1">
      <c r="A2" s="1"/>
      <c r="B2" s="62" t="s">
        <v>9</v>
      </c>
      <c r="C2" s="62"/>
      <c r="D2" s="62"/>
      <c r="E2" s="62"/>
      <c r="F2" s="62"/>
      <c r="G2" s="62"/>
      <c r="K2" s="62" t="s">
        <v>9</v>
      </c>
      <c r="L2" s="62"/>
      <c r="M2" s="62"/>
      <c r="N2" s="62"/>
      <c r="O2" s="62"/>
      <c r="P2" s="62"/>
    </row>
    <row r="3" spans="1:16" s="5" customFormat="1" ht="12.75" hidden="1">
      <c r="A3" s="2"/>
      <c r="B3" s="20" t="s">
        <v>8</v>
      </c>
      <c r="C3" s="7"/>
      <c r="D3" s="7" t="s">
        <v>2</v>
      </c>
      <c r="E3" s="7" t="s">
        <v>3</v>
      </c>
      <c r="F3" s="7" t="s">
        <v>4</v>
      </c>
      <c r="G3" s="8" t="s">
        <v>5</v>
      </c>
      <c r="K3" s="20" t="s">
        <v>8</v>
      </c>
      <c r="L3" s="7"/>
      <c r="M3" s="7" t="s">
        <v>2</v>
      </c>
      <c r="N3" s="7" t="s">
        <v>3</v>
      </c>
      <c r="O3" s="7" t="s">
        <v>4</v>
      </c>
      <c r="P3" s="8" t="s">
        <v>5</v>
      </c>
    </row>
    <row r="4" spans="1:16" s="5" customFormat="1" ht="12.75" hidden="1">
      <c r="A4" s="2"/>
      <c r="B4" s="63">
        <v>35</v>
      </c>
      <c r="C4" s="9" t="s">
        <v>17</v>
      </c>
      <c r="D4" s="10">
        <v>195.5</v>
      </c>
      <c r="E4" s="10">
        <v>132.8</v>
      </c>
      <c r="F4" s="10">
        <v>99</v>
      </c>
      <c r="G4" s="11">
        <v>27.6</v>
      </c>
      <c r="K4" s="63">
        <v>35</v>
      </c>
      <c r="L4" s="9" t="s">
        <v>17</v>
      </c>
      <c r="M4" s="10">
        <v>192.1</v>
      </c>
      <c r="N4" s="10">
        <v>132</v>
      </c>
      <c r="O4" s="10">
        <v>97.2</v>
      </c>
      <c r="P4" s="11">
        <v>27.6</v>
      </c>
    </row>
    <row r="5" spans="1:16" s="5" customFormat="1" ht="12.75" hidden="1">
      <c r="A5" s="2"/>
      <c r="B5" s="64"/>
      <c r="C5" s="9" t="s">
        <v>18</v>
      </c>
      <c r="D5" s="10">
        <v>81.1203</v>
      </c>
      <c r="E5" s="10">
        <v>49.368</v>
      </c>
      <c r="F5" s="10">
        <v>38.5214</v>
      </c>
      <c r="G5" s="11">
        <v>10.7393</v>
      </c>
      <c r="K5" s="64"/>
      <c r="L5" s="9" t="s">
        <v>18</v>
      </c>
      <c r="M5" s="10">
        <v>83.5217</v>
      </c>
      <c r="N5" s="10">
        <v>49.8113</v>
      </c>
      <c r="O5" s="10">
        <v>39.5122</v>
      </c>
      <c r="P5" s="11">
        <v>10.6977</v>
      </c>
    </row>
    <row r="6" spans="1:16" s="5" customFormat="1" ht="12.75" hidden="1">
      <c r="A6" s="2"/>
      <c r="B6" s="63">
        <v>30</v>
      </c>
      <c r="C6" s="9" t="s">
        <v>17</v>
      </c>
      <c r="D6" s="10">
        <v>207.6</v>
      </c>
      <c r="E6" s="10">
        <v>141.2</v>
      </c>
      <c r="F6" s="10">
        <v>105.4</v>
      </c>
      <c r="G6" s="11">
        <v>29.3</v>
      </c>
      <c r="K6" s="63">
        <v>30</v>
      </c>
      <c r="L6" s="9" t="s">
        <v>17</v>
      </c>
      <c r="M6" s="10">
        <v>204.3</v>
      </c>
      <c r="N6" s="10">
        <v>140.4</v>
      </c>
      <c r="O6" s="10">
        <v>103.6</v>
      </c>
      <c r="P6" s="11">
        <v>29.4</v>
      </c>
    </row>
    <row r="7" spans="1:16" s="5" customFormat="1" ht="12.75" hidden="1">
      <c r="A7" s="2"/>
      <c r="B7" s="64"/>
      <c r="C7" s="9" t="s">
        <v>18</v>
      </c>
      <c r="D7" s="10">
        <v>73.879</v>
      </c>
      <c r="E7" s="10">
        <v>45.1118</v>
      </c>
      <c r="F7" s="10">
        <v>35.1333</v>
      </c>
      <c r="G7" s="11">
        <v>9.73422</v>
      </c>
      <c r="K7" s="64"/>
      <c r="L7" s="9" t="s">
        <v>18</v>
      </c>
      <c r="M7" s="10">
        <v>75.948</v>
      </c>
      <c r="N7" s="10">
        <v>45.5844</v>
      </c>
      <c r="O7" s="10">
        <v>36.0976</v>
      </c>
      <c r="P7" s="11">
        <v>9.7351</v>
      </c>
    </row>
    <row r="8" spans="1:16" s="5" customFormat="1" ht="12.75" hidden="1">
      <c r="A8" s="2"/>
      <c r="B8" s="63">
        <v>25</v>
      </c>
      <c r="C8" s="9" t="s">
        <v>17</v>
      </c>
      <c r="D8" s="10">
        <v>218.7</v>
      </c>
      <c r="E8" s="10">
        <v>149</v>
      </c>
      <c r="F8" s="10">
        <v>111.4</v>
      </c>
      <c r="G8" s="11">
        <v>31</v>
      </c>
      <c r="K8" s="63">
        <v>25</v>
      </c>
      <c r="L8" s="9" t="s">
        <v>17</v>
      </c>
      <c r="M8" s="10">
        <v>215.6</v>
      </c>
      <c r="N8" s="10">
        <v>148.2</v>
      </c>
      <c r="O8" s="10">
        <v>109.7</v>
      </c>
      <c r="P8" s="11">
        <v>31</v>
      </c>
    </row>
    <row r="9" spans="1:16" s="5" customFormat="1" ht="12.75" hidden="1">
      <c r="A9" s="2"/>
      <c r="B9" s="64"/>
      <c r="C9" s="9" t="s">
        <v>18</v>
      </c>
      <c r="D9" s="10">
        <v>67.2923</v>
      </c>
      <c r="E9" s="10">
        <v>41.3889</v>
      </c>
      <c r="F9" s="10">
        <v>32.2899</v>
      </c>
      <c r="G9" s="11">
        <v>8.85714</v>
      </c>
      <c r="K9" s="64"/>
      <c r="L9" s="9" t="s">
        <v>18</v>
      </c>
      <c r="M9" s="10">
        <v>69.3248</v>
      </c>
      <c r="N9" s="10">
        <v>41.7465</v>
      </c>
      <c r="O9" s="10">
        <v>33.0422</v>
      </c>
      <c r="P9" s="11">
        <v>8.85714</v>
      </c>
    </row>
    <row r="10" spans="1:16" s="5" customFormat="1" ht="12.75" hidden="1">
      <c r="A10" s="2"/>
      <c r="B10" s="63">
        <v>20</v>
      </c>
      <c r="C10" s="9" t="s">
        <v>17</v>
      </c>
      <c r="D10" s="10">
        <v>229</v>
      </c>
      <c r="E10" s="10">
        <v>156.4</v>
      </c>
      <c r="F10" s="10">
        <v>117</v>
      </c>
      <c r="G10" s="11">
        <v>32.5</v>
      </c>
      <c r="K10" s="63">
        <v>20</v>
      </c>
      <c r="L10" s="9" t="s">
        <v>17</v>
      </c>
      <c r="M10" s="10">
        <v>226.2</v>
      </c>
      <c r="N10" s="10">
        <v>155.7</v>
      </c>
      <c r="O10" s="10">
        <v>115.4</v>
      </c>
      <c r="P10" s="11">
        <v>32.6</v>
      </c>
    </row>
    <row r="11" spans="1:16" s="5" customFormat="1" ht="13.5" hidden="1" thickBot="1">
      <c r="A11" s="2"/>
      <c r="B11" s="65"/>
      <c r="C11" s="16" t="s">
        <v>18</v>
      </c>
      <c r="D11" s="17">
        <v>61.5591</v>
      </c>
      <c r="E11" s="17">
        <v>38.0535</v>
      </c>
      <c r="F11" s="17">
        <v>29.6954</v>
      </c>
      <c r="G11" s="33">
        <v>8.10474</v>
      </c>
      <c r="K11" s="65"/>
      <c r="L11" s="16" t="s">
        <v>18</v>
      </c>
      <c r="M11" s="17">
        <v>63.1844</v>
      </c>
      <c r="N11" s="17">
        <v>38.4444</v>
      </c>
      <c r="O11" s="17">
        <v>30.5291</v>
      </c>
      <c r="P11" s="33">
        <v>8.12968</v>
      </c>
    </row>
    <row r="12" spans="1:16" s="5" customFormat="1" ht="12.75" hidden="1">
      <c r="A12" s="2"/>
      <c r="B12" s="66" t="s">
        <v>1</v>
      </c>
      <c r="C12" s="67"/>
      <c r="D12" s="14">
        <v>1</v>
      </c>
      <c r="E12" s="14">
        <v>0.75</v>
      </c>
      <c r="F12" s="14">
        <v>0.5</v>
      </c>
      <c r="G12" s="34">
        <v>0.25</v>
      </c>
      <c r="K12" s="66" t="s">
        <v>1</v>
      </c>
      <c r="L12" s="67"/>
      <c r="M12" s="14">
        <v>1</v>
      </c>
      <c r="N12" s="14">
        <v>0.75</v>
      </c>
      <c r="O12" s="14">
        <v>0.5</v>
      </c>
      <c r="P12" s="34">
        <v>0.25</v>
      </c>
    </row>
    <row r="13" spans="1:16" s="5" customFormat="1" ht="13.5" hidden="1" thickBot="1">
      <c r="A13" s="2"/>
      <c r="B13" s="68"/>
      <c r="C13" s="69"/>
      <c r="D13" s="15">
        <v>2.410000949207535</v>
      </c>
      <c r="E13" s="15">
        <v>3.0893049493185365</v>
      </c>
      <c r="F13" s="15">
        <v>3.452651196580411</v>
      </c>
      <c r="G13" s="32">
        <v>3.97722177874378</v>
      </c>
      <c r="K13" s="68"/>
      <c r="L13" s="69"/>
      <c r="M13" s="15">
        <v>2.3000010775642736</v>
      </c>
      <c r="N13" s="15">
        <v>3.0440097330227305</v>
      </c>
      <c r="O13" s="15">
        <v>3.329582615298732</v>
      </c>
      <c r="P13" s="32">
        <v>3.903672145532882</v>
      </c>
    </row>
    <row r="14" spans="1:16" ht="12.75" hidden="1">
      <c r="A14" s="1"/>
      <c r="B14" s="1"/>
      <c r="C14" s="1"/>
      <c r="D14" s="3"/>
      <c r="E14" s="3"/>
      <c r="F14" s="4"/>
      <c r="G14" s="4"/>
      <c r="K14" s="1"/>
      <c r="L14" s="1"/>
      <c r="M14" s="3"/>
      <c r="N14" s="3"/>
      <c r="O14" s="4"/>
      <c r="P14" s="4"/>
    </row>
    <row r="15" spans="1:16" ht="12.75" hidden="1">
      <c r="A15" s="1"/>
      <c r="B15" s="70" t="s">
        <v>10</v>
      </c>
      <c r="C15" s="70"/>
      <c r="D15" s="70"/>
      <c r="E15" s="70"/>
      <c r="F15" s="70"/>
      <c r="G15" s="70"/>
      <c r="K15" s="70" t="s">
        <v>10</v>
      </c>
      <c r="L15" s="70"/>
      <c r="M15" s="70"/>
      <c r="N15" s="70"/>
      <c r="O15" s="70"/>
      <c r="P15" s="70"/>
    </row>
    <row r="16" spans="1:16" ht="16.5" thickBot="1">
      <c r="A16" s="1"/>
      <c r="B16" s="71" t="str">
        <f ca="1">MID(CELL("filename",A1),FIND("]",CELL("filename",A1))+1,255)</f>
        <v>YLAA0210SE</v>
      </c>
      <c r="C16" s="71"/>
      <c r="D16" s="71"/>
      <c r="E16" s="71"/>
      <c r="F16" s="71"/>
      <c r="G16" s="71"/>
      <c r="K16" s="71" t="str">
        <f ca="1">MID(CELL("filename",J1),FIND("]",CELL("filename",J1))+1,255)&amp;"-LS"</f>
        <v>YLAA0210SE-LS</v>
      </c>
      <c r="L16" s="71"/>
      <c r="M16" s="71"/>
      <c r="N16" s="71"/>
      <c r="O16" s="71"/>
      <c r="P16" s="71"/>
    </row>
    <row r="17" spans="1:16" ht="12.75">
      <c r="A17" s="1"/>
      <c r="B17" s="6" t="s">
        <v>8</v>
      </c>
      <c r="C17" s="7"/>
      <c r="D17" s="21" t="s">
        <v>2</v>
      </c>
      <c r="E17" s="21" t="s">
        <v>3</v>
      </c>
      <c r="F17" s="21" t="s">
        <v>4</v>
      </c>
      <c r="G17" s="22" t="s">
        <v>5</v>
      </c>
      <c r="K17" s="6" t="s">
        <v>8</v>
      </c>
      <c r="L17" s="7"/>
      <c r="M17" s="21" t="s">
        <v>2</v>
      </c>
      <c r="N17" s="21" t="s">
        <v>3</v>
      </c>
      <c r="O17" s="21" t="s">
        <v>4</v>
      </c>
      <c r="P17" s="22" t="s">
        <v>5</v>
      </c>
    </row>
    <row r="18" spans="1:16" ht="12.75">
      <c r="A18" s="1"/>
      <c r="B18" s="63">
        <v>35</v>
      </c>
      <c r="C18" s="9" t="s">
        <v>17</v>
      </c>
      <c r="D18" s="10">
        <f aca="true" t="shared" si="0" ref="D18:G25">ROUND(D4,3-(1+INT(LOG10(ABS(D4)))))</f>
        <v>196</v>
      </c>
      <c r="E18" s="10">
        <f t="shared" si="0"/>
        <v>133</v>
      </c>
      <c r="F18" s="10">
        <f t="shared" si="0"/>
        <v>99</v>
      </c>
      <c r="G18" s="11">
        <f t="shared" si="0"/>
        <v>27.6</v>
      </c>
      <c r="K18" s="63">
        <v>35</v>
      </c>
      <c r="L18" s="9" t="s">
        <v>17</v>
      </c>
      <c r="M18" s="10">
        <f aca="true" t="shared" si="1" ref="M18:P25">ROUND(M4,3-(1+INT(LOG10(ABS(M4)))))</f>
        <v>192</v>
      </c>
      <c r="N18" s="10">
        <f t="shared" si="1"/>
        <v>132</v>
      </c>
      <c r="O18" s="10">
        <f t="shared" si="1"/>
        <v>97.2</v>
      </c>
      <c r="P18" s="11">
        <f t="shared" si="1"/>
        <v>27.6</v>
      </c>
    </row>
    <row r="19" spans="1:16" ht="12.75">
      <c r="A19" s="1"/>
      <c r="B19" s="64"/>
      <c r="C19" s="9" t="s">
        <v>18</v>
      </c>
      <c r="D19" s="10">
        <f t="shared" si="0"/>
        <v>81.1</v>
      </c>
      <c r="E19" s="10">
        <f t="shared" si="0"/>
        <v>49.4</v>
      </c>
      <c r="F19" s="10">
        <f t="shared" si="0"/>
        <v>38.5</v>
      </c>
      <c r="G19" s="11">
        <f t="shared" si="0"/>
        <v>10.7</v>
      </c>
      <c r="K19" s="64"/>
      <c r="L19" s="9" t="s">
        <v>18</v>
      </c>
      <c r="M19" s="10">
        <f t="shared" si="1"/>
        <v>83.5</v>
      </c>
      <c r="N19" s="10">
        <f t="shared" si="1"/>
        <v>49.8</v>
      </c>
      <c r="O19" s="10">
        <f t="shared" si="1"/>
        <v>39.5</v>
      </c>
      <c r="P19" s="11">
        <f t="shared" si="1"/>
        <v>10.7</v>
      </c>
    </row>
    <row r="20" spans="1:16" ht="12.75">
      <c r="A20" s="1"/>
      <c r="B20" s="63">
        <v>30</v>
      </c>
      <c r="C20" s="9" t="s">
        <v>17</v>
      </c>
      <c r="D20" s="10">
        <f t="shared" si="0"/>
        <v>208</v>
      </c>
      <c r="E20" s="10">
        <f t="shared" si="0"/>
        <v>141</v>
      </c>
      <c r="F20" s="10">
        <f t="shared" si="0"/>
        <v>105</v>
      </c>
      <c r="G20" s="11">
        <f t="shared" si="0"/>
        <v>29.3</v>
      </c>
      <c r="K20" s="63">
        <v>30</v>
      </c>
      <c r="L20" s="9" t="s">
        <v>17</v>
      </c>
      <c r="M20" s="10">
        <f t="shared" si="1"/>
        <v>204</v>
      </c>
      <c r="N20" s="10">
        <f t="shared" si="1"/>
        <v>140</v>
      </c>
      <c r="O20" s="10">
        <f t="shared" si="1"/>
        <v>104</v>
      </c>
      <c r="P20" s="11">
        <f t="shared" si="1"/>
        <v>29.4</v>
      </c>
    </row>
    <row r="21" spans="1:16" ht="12.75">
      <c r="A21" s="1"/>
      <c r="B21" s="64"/>
      <c r="C21" s="9" t="s">
        <v>18</v>
      </c>
      <c r="D21" s="10">
        <f t="shared" si="0"/>
        <v>73.9</v>
      </c>
      <c r="E21" s="10">
        <f t="shared" si="0"/>
        <v>45.1</v>
      </c>
      <c r="F21" s="10">
        <f t="shared" si="0"/>
        <v>35.1</v>
      </c>
      <c r="G21" s="11">
        <f t="shared" si="0"/>
        <v>9.73</v>
      </c>
      <c r="K21" s="64"/>
      <c r="L21" s="9" t="s">
        <v>18</v>
      </c>
      <c r="M21" s="10">
        <f t="shared" si="1"/>
        <v>75.9</v>
      </c>
      <c r="N21" s="10">
        <f t="shared" si="1"/>
        <v>45.6</v>
      </c>
      <c r="O21" s="10">
        <f t="shared" si="1"/>
        <v>36.1</v>
      </c>
      <c r="P21" s="11">
        <f t="shared" si="1"/>
        <v>9.74</v>
      </c>
    </row>
    <row r="22" spans="2:16" ht="12.75">
      <c r="B22" s="63">
        <v>25</v>
      </c>
      <c r="C22" s="9" t="s">
        <v>17</v>
      </c>
      <c r="D22" s="10">
        <f t="shared" si="0"/>
        <v>219</v>
      </c>
      <c r="E22" s="10">
        <f t="shared" si="0"/>
        <v>149</v>
      </c>
      <c r="F22" s="10">
        <f t="shared" si="0"/>
        <v>111</v>
      </c>
      <c r="G22" s="11">
        <f t="shared" si="0"/>
        <v>31</v>
      </c>
      <c r="K22" s="63">
        <v>25</v>
      </c>
      <c r="L22" s="9" t="s">
        <v>17</v>
      </c>
      <c r="M22" s="10">
        <f t="shared" si="1"/>
        <v>216</v>
      </c>
      <c r="N22" s="10">
        <f t="shared" si="1"/>
        <v>148</v>
      </c>
      <c r="O22" s="10">
        <f t="shared" si="1"/>
        <v>110</v>
      </c>
      <c r="P22" s="11">
        <f t="shared" si="1"/>
        <v>31</v>
      </c>
    </row>
    <row r="23" spans="2:16" ht="12.75">
      <c r="B23" s="64"/>
      <c r="C23" s="9" t="s">
        <v>18</v>
      </c>
      <c r="D23" s="10">
        <f t="shared" si="0"/>
        <v>67.3</v>
      </c>
      <c r="E23" s="10">
        <f t="shared" si="0"/>
        <v>41.4</v>
      </c>
      <c r="F23" s="10">
        <f t="shared" si="0"/>
        <v>32.3</v>
      </c>
      <c r="G23" s="11">
        <f t="shared" si="0"/>
        <v>8.86</v>
      </c>
      <c r="K23" s="64"/>
      <c r="L23" s="9" t="s">
        <v>18</v>
      </c>
      <c r="M23" s="10">
        <f t="shared" si="1"/>
        <v>69.3</v>
      </c>
      <c r="N23" s="10">
        <f t="shared" si="1"/>
        <v>41.7</v>
      </c>
      <c r="O23" s="10">
        <f t="shared" si="1"/>
        <v>33</v>
      </c>
      <c r="P23" s="11">
        <f t="shared" si="1"/>
        <v>8.86</v>
      </c>
    </row>
    <row r="24" spans="2:16" ht="12.75">
      <c r="B24" s="63">
        <v>20</v>
      </c>
      <c r="C24" s="9" t="s">
        <v>17</v>
      </c>
      <c r="D24" s="10">
        <f t="shared" si="0"/>
        <v>229</v>
      </c>
      <c r="E24" s="10">
        <f t="shared" si="0"/>
        <v>156</v>
      </c>
      <c r="F24" s="10">
        <f t="shared" si="0"/>
        <v>117</v>
      </c>
      <c r="G24" s="11">
        <f t="shared" si="0"/>
        <v>32.5</v>
      </c>
      <c r="K24" s="63">
        <v>20</v>
      </c>
      <c r="L24" s="9" t="s">
        <v>17</v>
      </c>
      <c r="M24" s="10">
        <f t="shared" si="1"/>
        <v>226</v>
      </c>
      <c r="N24" s="10">
        <f t="shared" si="1"/>
        <v>156</v>
      </c>
      <c r="O24" s="10">
        <f t="shared" si="1"/>
        <v>115</v>
      </c>
      <c r="P24" s="11">
        <f t="shared" si="1"/>
        <v>32.6</v>
      </c>
    </row>
    <row r="25" spans="2:16" ht="13.5" thickBot="1">
      <c r="B25" s="65"/>
      <c r="C25" s="16" t="s">
        <v>18</v>
      </c>
      <c r="D25" s="17">
        <f t="shared" si="0"/>
        <v>61.6</v>
      </c>
      <c r="E25" s="17">
        <f t="shared" si="0"/>
        <v>38.1</v>
      </c>
      <c r="F25" s="17">
        <f t="shared" si="0"/>
        <v>29.7</v>
      </c>
      <c r="G25" s="33">
        <f t="shared" si="0"/>
        <v>8.1</v>
      </c>
      <c r="K25" s="65"/>
      <c r="L25" s="16" t="s">
        <v>18</v>
      </c>
      <c r="M25" s="17">
        <f t="shared" si="1"/>
        <v>63.2</v>
      </c>
      <c r="N25" s="17">
        <f t="shared" si="1"/>
        <v>38.4</v>
      </c>
      <c r="O25" s="17">
        <f t="shared" si="1"/>
        <v>30.5</v>
      </c>
      <c r="P25" s="33">
        <f t="shared" si="1"/>
        <v>8.13</v>
      </c>
    </row>
    <row r="26" spans="2:16" ht="12.75">
      <c r="B26" s="74" t="s">
        <v>1</v>
      </c>
      <c r="C26" s="75"/>
      <c r="D26" s="30">
        <v>1</v>
      </c>
      <c r="E26" s="30">
        <v>0.75</v>
      </c>
      <c r="F26" s="30">
        <v>0.5</v>
      </c>
      <c r="G26" s="31">
        <v>0.25</v>
      </c>
      <c r="K26" s="74" t="s">
        <v>1</v>
      </c>
      <c r="L26" s="75"/>
      <c r="M26" s="30">
        <v>1</v>
      </c>
      <c r="N26" s="30">
        <v>0.75</v>
      </c>
      <c r="O26" s="30">
        <v>0.5</v>
      </c>
      <c r="P26" s="31">
        <v>0.25</v>
      </c>
    </row>
    <row r="27" spans="2:16" ht="13.5" thickBot="1">
      <c r="B27" s="76"/>
      <c r="C27" s="77"/>
      <c r="D27" s="15">
        <f>D13</f>
        <v>2.410000949207535</v>
      </c>
      <c r="E27" s="15">
        <f>E13</f>
        <v>3.0893049493185365</v>
      </c>
      <c r="F27" s="15">
        <f>F13</f>
        <v>3.452651196580411</v>
      </c>
      <c r="G27" s="32">
        <f>G13</f>
        <v>3.97722177874378</v>
      </c>
      <c r="K27" s="76"/>
      <c r="L27" s="77"/>
      <c r="M27" s="15">
        <f>M13</f>
        <v>2.3000010775642736</v>
      </c>
      <c r="N27" s="15">
        <f>N13</f>
        <v>3.0440097330227305</v>
      </c>
      <c r="O27" s="15">
        <f>O13</f>
        <v>3.329582615298732</v>
      </c>
      <c r="P27" s="32">
        <f>P13</f>
        <v>3.903672145532882</v>
      </c>
    </row>
    <row r="28" spans="2:13" ht="12.75">
      <c r="B28" s="74" t="s">
        <v>0</v>
      </c>
      <c r="C28" s="75"/>
      <c r="D28" s="72">
        <f>D27*0.03+E27*0.33+F27*0.41+G27*0.23</f>
        <v>3.422118661460381</v>
      </c>
      <c r="K28" s="74" t="s">
        <v>0</v>
      </c>
      <c r="L28" s="75"/>
      <c r="M28" s="72">
        <f>M27*0.03+N27*0.33+O27*0.41+P27*0.23</f>
        <v>3.336496709969472</v>
      </c>
    </row>
    <row r="29" spans="2:13" ht="13.5" thickBot="1">
      <c r="B29" s="76"/>
      <c r="C29" s="77"/>
      <c r="D29" s="73"/>
      <c r="K29" s="76"/>
      <c r="L29" s="77"/>
      <c r="M29" s="73"/>
    </row>
    <row r="33" ht="12.75">
      <c r="A33" s="54" t="s">
        <v>24</v>
      </c>
    </row>
  </sheetData>
  <sheetProtection/>
  <mergeCells count="30">
    <mergeCell ref="M28:M29"/>
    <mergeCell ref="B26:C27"/>
    <mergeCell ref="K26:L27"/>
    <mergeCell ref="B28:C29"/>
    <mergeCell ref="D28:D29"/>
    <mergeCell ref="K28:L29"/>
    <mergeCell ref="B20:B21"/>
    <mergeCell ref="K20:K21"/>
    <mergeCell ref="B22:B23"/>
    <mergeCell ref="K22:K23"/>
    <mergeCell ref="B24:B25"/>
    <mergeCell ref="K24:K25"/>
    <mergeCell ref="B15:G15"/>
    <mergeCell ref="K15:P15"/>
    <mergeCell ref="B16:G16"/>
    <mergeCell ref="K16:P16"/>
    <mergeCell ref="B18:B19"/>
    <mergeCell ref="K18:K19"/>
    <mergeCell ref="B8:B9"/>
    <mergeCell ref="K8:K9"/>
    <mergeCell ref="B10:B11"/>
    <mergeCell ref="K10:K11"/>
    <mergeCell ref="B12:C13"/>
    <mergeCell ref="K12:L13"/>
    <mergeCell ref="B2:G2"/>
    <mergeCell ref="K2:P2"/>
    <mergeCell ref="B4:B5"/>
    <mergeCell ref="K4:K5"/>
    <mergeCell ref="B6:B7"/>
    <mergeCell ref="K6:K7"/>
  </mergeCells>
  <hyperlinks>
    <hyperlink ref="A33" location="Summary!A1" display="Back to Summary Page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6">
      <selection activeCell="A33" sqref="A33"/>
    </sheetView>
  </sheetViews>
  <sheetFormatPr defaultColWidth="9.140625" defaultRowHeight="12.75"/>
  <cols>
    <col min="2" max="2" width="15.00390625" style="0" bestFit="1" customWidth="1"/>
    <col min="3" max="3" width="19.8515625" style="0" bestFit="1" customWidth="1"/>
    <col min="4" max="4" width="11.00390625" style="0" bestFit="1" customWidth="1"/>
    <col min="5" max="7" width="8.8515625" style="0" bestFit="1" customWidth="1"/>
    <col min="11" max="11" width="15.00390625" style="0" bestFit="1" customWidth="1"/>
    <col min="12" max="12" width="19.8515625" style="0" bestFit="1" customWidth="1"/>
    <col min="13" max="13" width="11.00390625" style="0" bestFit="1" customWidth="1"/>
    <col min="14" max="16" width="8.8515625" style="0" bestFit="1" customWidth="1"/>
  </cols>
  <sheetData>
    <row r="1" spans="1:14" ht="12.75" hidden="1">
      <c r="A1" s="1"/>
      <c r="B1" s="1"/>
      <c r="C1" s="1"/>
      <c r="D1" s="1"/>
      <c r="E1" s="1"/>
      <c r="K1" s="1"/>
      <c r="L1" s="1"/>
      <c r="M1" s="1"/>
      <c r="N1" s="1"/>
    </row>
    <row r="2" spans="1:16" ht="13.5" hidden="1" thickBot="1">
      <c r="A2" s="1"/>
      <c r="B2" s="62" t="s">
        <v>9</v>
      </c>
      <c r="C2" s="62"/>
      <c r="D2" s="62"/>
      <c r="E2" s="62"/>
      <c r="F2" s="62"/>
      <c r="G2" s="62"/>
      <c r="K2" s="62" t="s">
        <v>9</v>
      </c>
      <c r="L2" s="62"/>
      <c r="M2" s="62"/>
      <c r="N2" s="62"/>
      <c r="O2" s="62"/>
      <c r="P2" s="62"/>
    </row>
    <row r="3" spans="1:16" s="5" customFormat="1" ht="12.75" hidden="1">
      <c r="A3" s="2"/>
      <c r="B3" s="20" t="s">
        <v>8</v>
      </c>
      <c r="C3" s="7"/>
      <c r="D3" s="7" t="s">
        <v>2</v>
      </c>
      <c r="E3" s="7" t="s">
        <v>3</v>
      </c>
      <c r="F3" s="7" t="s">
        <v>4</v>
      </c>
      <c r="G3" s="8" t="s">
        <v>5</v>
      </c>
      <c r="K3" s="20" t="s">
        <v>8</v>
      </c>
      <c r="L3" s="7"/>
      <c r="M3" s="7" t="s">
        <v>2</v>
      </c>
      <c r="N3" s="7" t="s">
        <v>3</v>
      </c>
      <c r="O3" s="7" t="s">
        <v>4</v>
      </c>
      <c r="P3" s="8" t="s">
        <v>5</v>
      </c>
    </row>
    <row r="4" spans="1:16" s="5" customFormat="1" ht="12.75" hidden="1">
      <c r="A4" s="2"/>
      <c r="B4" s="63">
        <v>35</v>
      </c>
      <c r="C4" s="9" t="s">
        <v>17</v>
      </c>
      <c r="D4" s="10">
        <v>217.7</v>
      </c>
      <c r="E4" s="10">
        <v>144.3</v>
      </c>
      <c r="F4" s="10">
        <v>70.8</v>
      </c>
      <c r="G4" s="11">
        <v>35.4</v>
      </c>
      <c r="K4" s="63">
        <v>35</v>
      </c>
      <c r="L4" s="9" t="s">
        <v>17</v>
      </c>
      <c r="M4" s="10">
        <v>213.7</v>
      </c>
      <c r="N4" s="10">
        <v>141.9</v>
      </c>
      <c r="O4" s="10">
        <v>70</v>
      </c>
      <c r="P4" s="11">
        <v>35</v>
      </c>
    </row>
    <row r="5" spans="1:16" s="5" customFormat="1" ht="12.75" hidden="1">
      <c r="A5" s="2"/>
      <c r="B5" s="64"/>
      <c r="C5" s="9" t="s">
        <v>18</v>
      </c>
      <c r="D5" s="10">
        <v>80.9294</v>
      </c>
      <c r="E5" s="10">
        <v>52.4727</v>
      </c>
      <c r="F5" s="10">
        <v>24.1638</v>
      </c>
      <c r="G5" s="11">
        <v>12.0819</v>
      </c>
      <c r="K5" s="64"/>
      <c r="L5" s="9" t="s">
        <v>18</v>
      </c>
      <c r="M5" s="10">
        <v>81.2548</v>
      </c>
      <c r="N5" s="10">
        <v>52.5556</v>
      </c>
      <c r="O5" s="10">
        <v>23.6486</v>
      </c>
      <c r="P5" s="11">
        <v>11.8243</v>
      </c>
    </row>
    <row r="6" spans="1:16" s="5" customFormat="1" ht="12.75" hidden="1">
      <c r="A6" s="2"/>
      <c r="B6" s="63">
        <v>30</v>
      </c>
      <c r="C6" s="9" t="s">
        <v>17</v>
      </c>
      <c r="D6" s="10">
        <v>230.7</v>
      </c>
      <c r="E6" s="10">
        <v>152.6</v>
      </c>
      <c r="F6" s="10">
        <v>74.5</v>
      </c>
      <c r="G6" s="11">
        <v>37.2</v>
      </c>
      <c r="K6" s="63">
        <v>30</v>
      </c>
      <c r="L6" s="9" t="s">
        <v>17</v>
      </c>
      <c r="M6" s="10">
        <v>226.8</v>
      </c>
      <c r="N6" s="10">
        <v>150.3</v>
      </c>
      <c r="O6" s="10">
        <v>73.7</v>
      </c>
      <c r="P6" s="11">
        <v>36.9</v>
      </c>
    </row>
    <row r="7" spans="1:16" s="5" customFormat="1" ht="12.75" hidden="1">
      <c r="A7" s="2"/>
      <c r="B7" s="64"/>
      <c r="C7" s="9" t="s">
        <v>18</v>
      </c>
      <c r="D7" s="10">
        <v>73.7061</v>
      </c>
      <c r="E7" s="10">
        <v>47.837</v>
      </c>
      <c r="F7" s="10">
        <v>22.0414</v>
      </c>
      <c r="G7" s="11">
        <v>11.0059</v>
      </c>
      <c r="K7" s="64"/>
      <c r="L7" s="9" t="s">
        <v>18</v>
      </c>
      <c r="M7" s="10">
        <v>74.1176</v>
      </c>
      <c r="N7" s="10">
        <v>47.7143</v>
      </c>
      <c r="O7" s="10">
        <v>21.4869</v>
      </c>
      <c r="P7" s="11">
        <v>10.758</v>
      </c>
    </row>
    <row r="8" spans="1:16" s="5" customFormat="1" ht="12.75" hidden="1">
      <c r="A8" s="2"/>
      <c r="B8" s="63">
        <v>25</v>
      </c>
      <c r="C8" s="9" t="s">
        <v>17</v>
      </c>
      <c r="D8" s="10">
        <v>242.7</v>
      </c>
      <c r="E8" s="10">
        <v>160.3</v>
      </c>
      <c r="F8" s="10">
        <v>77.9</v>
      </c>
      <c r="G8" s="11">
        <v>38.9</v>
      </c>
      <c r="K8" s="63">
        <v>25</v>
      </c>
      <c r="L8" s="9" t="s">
        <v>17</v>
      </c>
      <c r="M8" s="10">
        <v>239</v>
      </c>
      <c r="N8" s="10">
        <v>158.1</v>
      </c>
      <c r="O8" s="10">
        <v>77.2</v>
      </c>
      <c r="P8" s="11">
        <v>38.6</v>
      </c>
    </row>
    <row r="9" spans="1:16" s="5" customFormat="1" ht="12.75" hidden="1">
      <c r="A9" s="2"/>
      <c r="B9" s="64"/>
      <c r="C9" s="9" t="s">
        <v>18</v>
      </c>
      <c r="D9" s="10">
        <v>67.4167</v>
      </c>
      <c r="E9" s="10">
        <v>43.7978</v>
      </c>
      <c r="F9" s="10">
        <v>20.2865</v>
      </c>
      <c r="G9" s="11">
        <v>10.1302</v>
      </c>
      <c r="K9" s="64"/>
      <c r="L9" s="9" t="s">
        <v>18</v>
      </c>
      <c r="M9" s="10">
        <v>67.3239</v>
      </c>
      <c r="N9" s="10">
        <v>43.5537</v>
      </c>
      <c r="O9" s="10">
        <v>19.6438</v>
      </c>
      <c r="P9" s="11">
        <v>9.82188</v>
      </c>
    </row>
    <row r="10" spans="1:16" s="5" customFormat="1" ht="12.75" hidden="1">
      <c r="A10" s="2"/>
      <c r="B10" s="63">
        <v>20</v>
      </c>
      <c r="C10" s="9" t="s">
        <v>17</v>
      </c>
      <c r="D10" s="10">
        <v>253.8</v>
      </c>
      <c r="E10" s="10">
        <v>167.4</v>
      </c>
      <c r="F10" s="10">
        <v>81</v>
      </c>
      <c r="G10" s="11">
        <v>40.5</v>
      </c>
      <c r="K10" s="63">
        <v>20</v>
      </c>
      <c r="L10" s="9" t="s">
        <v>17</v>
      </c>
      <c r="M10" s="10">
        <v>250.3</v>
      </c>
      <c r="N10" s="10">
        <v>165.3</v>
      </c>
      <c r="O10" s="10">
        <v>80.4</v>
      </c>
      <c r="P10" s="11">
        <v>40.2</v>
      </c>
    </row>
    <row r="11" spans="1:16" s="5" customFormat="1" ht="13.5" hidden="1" thickBot="1">
      <c r="A11" s="2"/>
      <c r="B11" s="65"/>
      <c r="C11" s="16" t="s">
        <v>18</v>
      </c>
      <c r="D11" s="17">
        <v>61.9024</v>
      </c>
      <c r="E11" s="17">
        <v>40.3373</v>
      </c>
      <c r="F11" s="17">
        <v>18.8372</v>
      </c>
      <c r="G11" s="33">
        <v>9.4186</v>
      </c>
      <c r="K11" s="65"/>
      <c r="L11" s="16" t="s">
        <v>18</v>
      </c>
      <c r="M11" s="17">
        <v>61.6502</v>
      </c>
      <c r="N11" s="17">
        <v>39.9275</v>
      </c>
      <c r="O11" s="17">
        <v>18.149</v>
      </c>
      <c r="P11" s="33">
        <v>9.07449</v>
      </c>
    </row>
    <row r="12" spans="1:16" s="5" customFormat="1" ht="12.75" hidden="1">
      <c r="A12" s="2"/>
      <c r="B12" s="66" t="s">
        <v>1</v>
      </c>
      <c r="C12" s="67"/>
      <c r="D12" s="14">
        <v>1</v>
      </c>
      <c r="E12" s="14">
        <v>0.75</v>
      </c>
      <c r="F12" s="14">
        <v>0.5</v>
      </c>
      <c r="G12" s="34">
        <v>0.25</v>
      </c>
      <c r="K12" s="66" t="s">
        <v>1</v>
      </c>
      <c r="L12" s="67"/>
      <c r="M12" s="14">
        <v>1</v>
      </c>
      <c r="N12" s="14">
        <v>0.75</v>
      </c>
      <c r="O12" s="14">
        <v>0.5</v>
      </c>
      <c r="P12" s="34">
        <v>0.25</v>
      </c>
    </row>
    <row r="13" spans="1:16" s="5" customFormat="1" ht="13.5" hidden="1" thickBot="1">
      <c r="A13" s="2"/>
      <c r="B13" s="68"/>
      <c r="C13" s="69"/>
      <c r="D13" s="15">
        <v>2.68999893734539</v>
      </c>
      <c r="E13" s="15">
        <v>3.17823301189595</v>
      </c>
      <c r="F13" s="15">
        <v>3.7383011866337945</v>
      </c>
      <c r="G13" s="32">
        <v>4.30000212345784</v>
      </c>
      <c r="K13" s="68"/>
      <c r="L13" s="69"/>
      <c r="M13" s="15">
        <v>2.629998473936309</v>
      </c>
      <c r="N13" s="15">
        <v>3.1329972286110253</v>
      </c>
      <c r="O13" s="15">
        <v>3.7614203177494896</v>
      </c>
      <c r="P13" s="32">
        <v>4.429998607929684</v>
      </c>
    </row>
    <row r="14" spans="1:16" ht="12.75" hidden="1">
      <c r="A14" s="1"/>
      <c r="B14" s="1"/>
      <c r="C14" s="1"/>
      <c r="D14" s="3"/>
      <c r="E14" s="3"/>
      <c r="F14" s="4"/>
      <c r="G14" s="4"/>
      <c r="K14" s="1"/>
      <c r="L14" s="1"/>
      <c r="M14" s="3"/>
      <c r="N14" s="3"/>
      <c r="O14" s="4"/>
      <c r="P14" s="4"/>
    </row>
    <row r="15" spans="1:16" ht="12.75" hidden="1">
      <c r="A15" s="1"/>
      <c r="B15" s="70" t="s">
        <v>10</v>
      </c>
      <c r="C15" s="70"/>
      <c r="D15" s="70"/>
      <c r="E15" s="70"/>
      <c r="F15" s="70"/>
      <c r="G15" s="70"/>
      <c r="K15" s="70" t="s">
        <v>10</v>
      </c>
      <c r="L15" s="70"/>
      <c r="M15" s="70"/>
      <c r="N15" s="70"/>
      <c r="O15" s="70"/>
      <c r="P15" s="70"/>
    </row>
    <row r="16" spans="1:16" ht="16.5" thickBot="1">
      <c r="A16" s="1"/>
      <c r="B16" s="71" t="str">
        <f ca="1">MID(CELL("filename",A1),FIND("]",CELL("filename",A1))+1,255)</f>
        <v>YLAA0240SE</v>
      </c>
      <c r="C16" s="71"/>
      <c r="D16" s="71"/>
      <c r="E16" s="71"/>
      <c r="F16" s="71"/>
      <c r="G16" s="71"/>
      <c r="K16" s="71" t="str">
        <f ca="1">MID(CELL("filename",J1),FIND("]",CELL("filename",J1))+1,255)&amp;"-LS"</f>
        <v>YLAA0240SE-LS</v>
      </c>
      <c r="L16" s="71"/>
      <c r="M16" s="71"/>
      <c r="N16" s="71"/>
      <c r="O16" s="71"/>
      <c r="P16" s="71"/>
    </row>
    <row r="17" spans="1:16" ht="12.75">
      <c r="A17" s="1"/>
      <c r="B17" s="6" t="s">
        <v>8</v>
      </c>
      <c r="C17" s="7"/>
      <c r="D17" s="21" t="s">
        <v>2</v>
      </c>
      <c r="E17" s="21" t="s">
        <v>3</v>
      </c>
      <c r="F17" s="21" t="s">
        <v>4</v>
      </c>
      <c r="G17" s="22" t="s">
        <v>5</v>
      </c>
      <c r="K17" s="6" t="s">
        <v>8</v>
      </c>
      <c r="L17" s="7"/>
      <c r="M17" s="21" t="s">
        <v>2</v>
      </c>
      <c r="N17" s="21" t="s">
        <v>3</v>
      </c>
      <c r="O17" s="21" t="s">
        <v>4</v>
      </c>
      <c r="P17" s="22" t="s">
        <v>5</v>
      </c>
    </row>
    <row r="18" spans="1:16" ht="12.75">
      <c r="A18" s="1"/>
      <c r="B18" s="63">
        <v>35</v>
      </c>
      <c r="C18" s="9" t="s">
        <v>17</v>
      </c>
      <c r="D18" s="10">
        <f aca="true" t="shared" si="0" ref="D18:G25">ROUND(D4,3-(1+INT(LOG10(ABS(D4)))))</f>
        <v>218</v>
      </c>
      <c r="E18" s="10">
        <f t="shared" si="0"/>
        <v>144</v>
      </c>
      <c r="F18" s="10">
        <f t="shared" si="0"/>
        <v>70.8</v>
      </c>
      <c r="G18" s="11">
        <f t="shared" si="0"/>
        <v>35.4</v>
      </c>
      <c r="K18" s="63">
        <v>35</v>
      </c>
      <c r="L18" s="9" t="s">
        <v>17</v>
      </c>
      <c r="M18" s="10">
        <f aca="true" t="shared" si="1" ref="M18:P25">ROUND(M4,3-(1+INT(LOG10(ABS(M4)))))</f>
        <v>214</v>
      </c>
      <c r="N18" s="10">
        <f t="shared" si="1"/>
        <v>142</v>
      </c>
      <c r="O18" s="10">
        <f t="shared" si="1"/>
        <v>70</v>
      </c>
      <c r="P18" s="11">
        <f t="shared" si="1"/>
        <v>35</v>
      </c>
    </row>
    <row r="19" spans="1:16" ht="12.75">
      <c r="A19" s="1"/>
      <c r="B19" s="64"/>
      <c r="C19" s="9" t="s">
        <v>18</v>
      </c>
      <c r="D19" s="10">
        <f t="shared" si="0"/>
        <v>80.9</v>
      </c>
      <c r="E19" s="10">
        <f t="shared" si="0"/>
        <v>52.5</v>
      </c>
      <c r="F19" s="10">
        <f t="shared" si="0"/>
        <v>24.2</v>
      </c>
      <c r="G19" s="11">
        <f t="shared" si="0"/>
        <v>12.1</v>
      </c>
      <c r="K19" s="64"/>
      <c r="L19" s="9" t="s">
        <v>18</v>
      </c>
      <c r="M19" s="10">
        <f t="shared" si="1"/>
        <v>81.3</v>
      </c>
      <c r="N19" s="10">
        <f t="shared" si="1"/>
        <v>52.6</v>
      </c>
      <c r="O19" s="10">
        <f t="shared" si="1"/>
        <v>23.6</v>
      </c>
      <c r="P19" s="11">
        <f t="shared" si="1"/>
        <v>11.8</v>
      </c>
    </row>
    <row r="20" spans="1:16" ht="12.75">
      <c r="A20" s="1"/>
      <c r="B20" s="63">
        <v>30</v>
      </c>
      <c r="C20" s="9" t="s">
        <v>17</v>
      </c>
      <c r="D20" s="10">
        <f t="shared" si="0"/>
        <v>231</v>
      </c>
      <c r="E20" s="10">
        <f t="shared" si="0"/>
        <v>153</v>
      </c>
      <c r="F20" s="10">
        <f t="shared" si="0"/>
        <v>74.5</v>
      </c>
      <c r="G20" s="11">
        <f t="shared" si="0"/>
        <v>37.2</v>
      </c>
      <c r="K20" s="63">
        <v>30</v>
      </c>
      <c r="L20" s="9" t="s">
        <v>17</v>
      </c>
      <c r="M20" s="10">
        <f t="shared" si="1"/>
        <v>227</v>
      </c>
      <c r="N20" s="10">
        <f t="shared" si="1"/>
        <v>150</v>
      </c>
      <c r="O20" s="10">
        <f t="shared" si="1"/>
        <v>73.7</v>
      </c>
      <c r="P20" s="11">
        <f t="shared" si="1"/>
        <v>36.9</v>
      </c>
    </row>
    <row r="21" spans="1:16" ht="12.75">
      <c r="A21" s="1"/>
      <c r="B21" s="64"/>
      <c r="C21" s="9" t="s">
        <v>18</v>
      </c>
      <c r="D21" s="10">
        <f t="shared" si="0"/>
        <v>73.7</v>
      </c>
      <c r="E21" s="10">
        <f t="shared" si="0"/>
        <v>47.8</v>
      </c>
      <c r="F21" s="10">
        <f t="shared" si="0"/>
        <v>22</v>
      </c>
      <c r="G21" s="11">
        <f t="shared" si="0"/>
        <v>11</v>
      </c>
      <c r="K21" s="64"/>
      <c r="L21" s="9" t="s">
        <v>18</v>
      </c>
      <c r="M21" s="10">
        <f t="shared" si="1"/>
        <v>74.1</v>
      </c>
      <c r="N21" s="10">
        <f t="shared" si="1"/>
        <v>47.7</v>
      </c>
      <c r="O21" s="10">
        <f t="shared" si="1"/>
        <v>21.5</v>
      </c>
      <c r="P21" s="11">
        <f t="shared" si="1"/>
        <v>10.8</v>
      </c>
    </row>
    <row r="22" spans="2:16" ht="12.75">
      <c r="B22" s="63">
        <v>25</v>
      </c>
      <c r="C22" s="9" t="s">
        <v>17</v>
      </c>
      <c r="D22" s="10">
        <f t="shared" si="0"/>
        <v>243</v>
      </c>
      <c r="E22" s="10">
        <f t="shared" si="0"/>
        <v>160</v>
      </c>
      <c r="F22" s="10">
        <f t="shared" si="0"/>
        <v>77.9</v>
      </c>
      <c r="G22" s="11">
        <f t="shared" si="0"/>
        <v>38.9</v>
      </c>
      <c r="K22" s="63">
        <v>25</v>
      </c>
      <c r="L22" s="9" t="s">
        <v>17</v>
      </c>
      <c r="M22" s="10">
        <f t="shared" si="1"/>
        <v>239</v>
      </c>
      <c r="N22" s="10">
        <f t="shared" si="1"/>
        <v>158</v>
      </c>
      <c r="O22" s="10">
        <f t="shared" si="1"/>
        <v>77.2</v>
      </c>
      <c r="P22" s="11">
        <f t="shared" si="1"/>
        <v>38.6</v>
      </c>
    </row>
    <row r="23" spans="2:16" ht="12.75">
      <c r="B23" s="64"/>
      <c r="C23" s="9" t="s">
        <v>18</v>
      </c>
      <c r="D23" s="10">
        <f t="shared" si="0"/>
        <v>67.4</v>
      </c>
      <c r="E23" s="10">
        <f t="shared" si="0"/>
        <v>43.8</v>
      </c>
      <c r="F23" s="10">
        <f t="shared" si="0"/>
        <v>20.3</v>
      </c>
      <c r="G23" s="11">
        <f t="shared" si="0"/>
        <v>10.1</v>
      </c>
      <c r="K23" s="64"/>
      <c r="L23" s="9" t="s">
        <v>18</v>
      </c>
      <c r="M23" s="10">
        <f t="shared" si="1"/>
        <v>67.3</v>
      </c>
      <c r="N23" s="10">
        <f t="shared" si="1"/>
        <v>43.6</v>
      </c>
      <c r="O23" s="10">
        <f t="shared" si="1"/>
        <v>19.6</v>
      </c>
      <c r="P23" s="11">
        <f t="shared" si="1"/>
        <v>9.82</v>
      </c>
    </row>
    <row r="24" spans="2:16" ht="12.75">
      <c r="B24" s="63">
        <v>20</v>
      </c>
      <c r="C24" s="9" t="s">
        <v>17</v>
      </c>
      <c r="D24" s="10">
        <f t="shared" si="0"/>
        <v>254</v>
      </c>
      <c r="E24" s="10">
        <f t="shared" si="0"/>
        <v>167</v>
      </c>
      <c r="F24" s="10">
        <f t="shared" si="0"/>
        <v>81</v>
      </c>
      <c r="G24" s="11">
        <f t="shared" si="0"/>
        <v>40.5</v>
      </c>
      <c r="K24" s="63">
        <v>20</v>
      </c>
      <c r="L24" s="9" t="s">
        <v>17</v>
      </c>
      <c r="M24" s="10">
        <f t="shared" si="1"/>
        <v>250</v>
      </c>
      <c r="N24" s="10">
        <f t="shared" si="1"/>
        <v>165</v>
      </c>
      <c r="O24" s="10">
        <f t="shared" si="1"/>
        <v>80.4</v>
      </c>
      <c r="P24" s="11">
        <f t="shared" si="1"/>
        <v>40.2</v>
      </c>
    </row>
    <row r="25" spans="2:16" ht="13.5" thickBot="1">
      <c r="B25" s="65"/>
      <c r="C25" s="16" t="s">
        <v>18</v>
      </c>
      <c r="D25" s="17">
        <f t="shared" si="0"/>
        <v>61.9</v>
      </c>
      <c r="E25" s="17">
        <f t="shared" si="0"/>
        <v>40.3</v>
      </c>
      <c r="F25" s="17">
        <f t="shared" si="0"/>
        <v>18.8</v>
      </c>
      <c r="G25" s="33">
        <f t="shared" si="0"/>
        <v>9.42</v>
      </c>
      <c r="K25" s="65"/>
      <c r="L25" s="16" t="s">
        <v>18</v>
      </c>
      <c r="M25" s="17">
        <f t="shared" si="1"/>
        <v>61.7</v>
      </c>
      <c r="N25" s="17">
        <f t="shared" si="1"/>
        <v>39.9</v>
      </c>
      <c r="O25" s="17">
        <f t="shared" si="1"/>
        <v>18.1</v>
      </c>
      <c r="P25" s="33">
        <f t="shared" si="1"/>
        <v>9.07</v>
      </c>
    </row>
    <row r="26" spans="2:16" ht="12.75">
      <c r="B26" s="74" t="s">
        <v>1</v>
      </c>
      <c r="C26" s="75"/>
      <c r="D26" s="30">
        <v>1</v>
      </c>
      <c r="E26" s="30">
        <v>0.75</v>
      </c>
      <c r="F26" s="30">
        <v>0.5</v>
      </c>
      <c r="G26" s="31">
        <v>0.25</v>
      </c>
      <c r="K26" s="74" t="s">
        <v>1</v>
      </c>
      <c r="L26" s="75"/>
      <c r="M26" s="30">
        <v>1</v>
      </c>
      <c r="N26" s="30">
        <v>0.75</v>
      </c>
      <c r="O26" s="30">
        <v>0.5</v>
      </c>
      <c r="P26" s="31">
        <v>0.25</v>
      </c>
    </row>
    <row r="27" spans="2:16" ht="13.5" thickBot="1">
      <c r="B27" s="76"/>
      <c r="C27" s="77"/>
      <c r="D27" s="15">
        <f>D13</f>
        <v>2.68999893734539</v>
      </c>
      <c r="E27" s="15">
        <f>E13</f>
        <v>3.17823301189595</v>
      </c>
      <c r="F27" s="15">
        <f>F13</f>
        <v>3.7383011866337945</v>
      </c>
      <c r="G27" s="32">
        <f>G13</f>
        <v>4.30000212345784</v>
      </c>
      <c r="K27" s="76"/>
      <c r="L27" s="77"/>
      <c r="M27" s="15">
        <f>M13</f>
        <v>2.629998473936309</v>
      </c>
      <c r="N27" s="15">
        <f>N13</f>
        <v>3.1329972286110253</v>
      </c>
      <c r="O27" s="15">
        <f>O13</f>
        <v>3.7614203177494896</v>
      </c>
      <c r="P27" s="32">
        <f>P13</f>
        <v>4.429998607929684</v>
      </c>
    </row>
    <row r="28" spans="2:13" ht="12.75">
      <c r="B28" s="74" t="s">
        <v>0</v>
      </c>
      <c r="C28" s="75"/>
      <c r="D28" s="72">
        <f>D27*0.03+E27*0.33+F27*0.41+G27*0.23</f>
        <v>3.6512208369611843</v>
      </c>
      <c r="K28" s="74" t="s">
        <v>0</v>
      </c>
      <c r="L28" s="75"/>
      <c r="M28" s="72">
        <f>M27*0.03+N27*0.33+O27*0.41+P27*0.23</f>
        <v>3.6738710497608458</v>
      </c>
    </row>
    <row r="29" spans="2:13" ht="13.5" thickBot="1">
      <c r="B29" s="76"/>
      <c r="C29" s="77"/>
      <c r="D29" s="73"/>
      <c r="K29" s="76"/>
      <c r="L29" s="77"/>
      <c r="M29" s="73"/>
    </row>
    <row r="33" ht="12.75">
      <c r="A33" s="54" t="s">
        <v>24</v>
      </c>
    </row>
  </sheetData>
  <sheetProtection/>
  <mergeCells count="30">
    <mergeCell ref="M28:M29"/>
    <mergeCell ref="B26:C27"/>
    <mergeCell ref="K26:L27"/>
    <mergeCell ref="B28:C29"/>
    <mergeCell ref="D28:D29"/>
    <mergeCell ref="K28:L29"/>
    <mergeCell ref="B20:B21"/>
    <mergeCell ref="K20:K21"/>
    <mergeCell ref="B22:B23"/>
    <mergeCell ref="K22:K23"/>
    <mergeCell ref="B24:B25"/>
    <mergeCell ref="K24:K25"/>
    <mergeCell ref="B15:G15"/>
    <mergeCell ref="K15:P15"/>
    <mergeCell ref="B16:G16"/>
    <mergeCell ref="K16:P16"/>
    <mergeCell ref="B18:B19"/>
    <mergeCell ref="K18:K19"/>
    <mergeCell ref="B8:B9"/>
    <mergeCell ref="K8:K9"/>
    <mergeCell ref="B10:B11"/>
    <mergeCell ref="K10:K11"/>
    <mergeCell ref="B12:C13"/>
    <mergeCell ref="K12:L13"/>
    <mergeCell ref="B2:G2"/>
    <mergeCell ref="K2:P2"/>
    <mergeCell ref="B4:B5"/>
    <mergeCell ref="K4:K5"/>
    <mergeCell ref="B6:B7"/>
    <mergeCell ref="K6:K7"/>
  </mergeCells>
  <hyperlinks>
    <hyperlink ref="A33" location="Summary!A1" display="Back to Summary Pag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PageLayoutView="0" workbookViewId="0" topLeftCell="A16">
      <selection activeCell="A33" sqref="A33"/>
    </sheetView>
  </sheetViews>
  <sheetFormatPr defaultColWidth="9.140625" defaultRowHeight="12.75"/>
  <cols>
    <col min="2" max="2" width="15.00390625" style="0" bestFit="1" customWidth="1"/>
    <col min="3" max="3" width="19.8515625" style="0" bestFit="1" customWidth="1"/>
    <col min="4" max="4" width="11.00390625" style="0" bestFit="1" customWidth="1"/>
    <col min="5" max="7" width="8.8515625" style="0" bestFit="1" customWidth="1"/>
    <col min="11" max="11" width="15.00390625" style="0" bestFit="1" customWidth="1"/>
    <col min="12" max="12" width="19.8515625" style="0" bestFit="1" customWidth="1"/>
    <col min="13" max="13" width="11.00390625" style="0" bestFit="1" customWidth="1"/>
    <col min="14" max="16" width="8.8515625" style="0" bestFit="1" customWidth="1"/>
  </cols>
  <sheetData>
    <row r="1" spans="1:14" ht="12.75" hidden="1">
      <c r="A1" s="1"/>
      <c r="B1" s="1"/>
      <c r="C1" s="1"/>
      <c r="D1" s="1"/>
      <c r="E1" s="1"/>
      <c r="K1" s="1"/>
      <c r="L1" s="1"/>
      <c r="M1" s="1"/>
      <c r="N1" s="1"/>
    </row>
    <row r="2" spans="1:16" ht="13.5" hidden="1" thickBot="1">
      <c r="A2" s="1"/>
      <c r="B2" s="62" t="s">
        <v>9</v>
      </c>
      <c r="C2" s="62"/>
      <c r="D2" s="62"/>
      <c r="E2" s="62"/>
      <c r="F2" s="62"/>
      <c r="G2" s="62"/>
      <c r="K2" s="62" t="s">
        <v>9</v>
      </c>
      <c r="L2" s="62"/>
      <c r="M2" s="62"/>
      <c r="N2" s="62"/>
      <c r="O2" s="62"/>
      <c r="P2" s="62"/>
    </row>
    <row r="3" spans="1:16" s="5" customFormat="1" ht="12.75" hidden="1">
      <c r="A3" s="2"/>
      <c r="B3" s="20" t="s">
        <v>8</v>
      </c>
      <c r="C3" s="7"/>
      <c r="D3" s="7" t="s">
        <v>2</v>
      </c>
      <c r="E3" s="7" t="s">
        <v>3</v>
      </c>
      <c r="F3" s="7" t="s">
        <v>4</v>
      </c>
      <c r="G3" s="8" t="s">
        <v>5</v>
      </c>
      <c r="K3" s="20" t="s">
        <v>8</v>
      </c>
      <c r="L3" s="7"/>
      <c r="M3" s="7" t="s">
        <v>2</v>
      </c>
      <c r="N3" s="7" t="s">
        <v>3</v>
      </c>
      <c r="O3" s="7" t="s">
        <v>4</v>
      </c>
      <c r="P3" s="8" t="s">
        <v>5</v>
      </c>
    </row>
    <row r="4" spans="1:16" s="5" customFormat="1" ht="12.75" hidden="1">
      <c r="A4" s="2"/>
      <c r="B4" s="63">
        <v>35</v>
      </c>
      <c r="C4" s="9" t="s">
        <v>17</v>
      </c>
      <c r="D4" s="10">
        <v>282.2</v>
      </c>
      <c r="E4" s="10">
        <v>261.1</v>
      </c>
      <c r="F4" s="10">
        <v>186</v>
      </c>
      <c r="G4" s="11">
        <v>81.5</v>
      </c>
      <c r="K4" s="63">
        <v>35</v>
      </c>
      <c r="L4" s="9" t="s">
        <v>17</v>
      </c>
      <c r="M4" s="10">
        <v>275.1</v>
      </c>
      <c r="N4" s="10">
        <v>254.2</v>
      </c>
      <c r="O4" s="10">
        <v>183</v>
      </c>
      <c r="P4" s="11">
        <v>78.9</v>
      </c>
    </row>
    <row r="5" spans="1:16" s="5" customFormat="1" ht="12.75" hidden="1">
      <c r="A5" s="2"/>
      <c r="B5" s="64"/>
      <c r="C5" s="9" t="s">
        <v>18</v>
      </c>
      <c r="D5" s="10">
        <v>102.61818181818181</v>
      </c>
      <c r="E5" s="10">
        <v>89.4178082191781</v>
      </c>
      <c r="F5" s="10">
        <v>55.19287833827893</v>
      </c>
      <c r="G5" s="11">
        <v>28.79858657243816</v>
      </c>
      <c r="K5" s="64"/>
      <c r="L5" s="9" t="s">
        <v>18</v>
      </c>
      <c r="M5" s="10">
        <v>104.60076045627378</v>
      </c>
      <c r="N5" s="10">
        <v>90.78571428571429</v>
      </c>
      <c r="O5" s="10">
        <v>54.464285714285715</v>
      </c>
      <c r="P5" s="11">
        <v>29.550561797752813</v>
      </c>
    </row>
    <row r="6" spans="1:16" s="5" customFormat="1" ht="12.75" hidden="1">
      <c r="A6" s="2"/>
      <c r="B6" s="63">
        <v>30</v>
      </c>
      <c r="C6" s="9" t="s">
        <v>17</v>
      </c>
      <c r="D6" s="10">
        <v>299.8</v>
      </c>
      <c r="E6" s="10">
        <v>278.6</v>
      </c>
      <c r="F6" s="10">
        <v>199.8</v>
      </c>
      <c r="G6" s="11">
        <v>87.9</v>
      </c>
      <c r="K6" s="63">
        <v>30</v>
      </c>
      <c r="L6" s="9" t="s">
        <v>17</v>
      </c>
      <c r="M6" s="10">
        <v>293.1</v>
      </c>
      <c r="N6" s="10">
        <v>271.98400000000004</v>
      </c>
      <c r="O6" s="10">
        <v>196.9</v>
      </c>
      <c r="P6" s="11">
        <v>84.8</v>
      </c>
    </row>
    <row r="7" spans="1:16" s="5" customFormat="1" ht="12.75" hidden="1">
      <c r="A7" s="2"/>
      <c r="B7" s="64"/>
      <c r="C7" s="9" t="s">
        <v>18</v>
      </c>
      <c r="D7" s="10">
        <v>93.6875</v>
      </c>
      <c r="E7" s="10">
        <v>82.18289085545723</v>
      </c>
      <c r="F7" s="10">
        <v>50.96938775510205</v>
      </c>
      <c r="G7" s="11">
        <v>26.475903614457835</v>
      </c>
      <c r="K7" s="64"/>
      <c r="L7" s="9" t="s">
        <v>18</v>
      </c>
      <c r="M7" s="10">
        <v>95.47231270358307</v>
      </c>
      <c r="N7" s="10">
        <v>83.265</v>
      </c>
      <c r="O7" s="10">
        <v>50.10178117048346</v>
      </c>
      <c r="P7" s="11">
        <v>27.00636942675159</v>
      </c>
    </row>
    <row r="8" spans="1:16" s="5" customFormat="1" ht="12.75" hidden="1">
      <c r="A8" s="2"/>
      <c r="B8" s="63">
        <v>25</v>
      </c>
      <c r="C8" s="9" t="s">
        <v>17</v>
      </c>
      <c r="D8" s="10">
        <v>316.5</v>
      </c>
      <c r="E8" s="10">
        <v>295.7</v>
      </c>
      <c r="F8" s="10">
        <v>213</v>
      </c>
      <c r="G8" s="11">
        <v>94</v>
      </c>
      <c r="K8" s="63">
        <v>25</v>
      </c>
      <c r="L8" s="9" t="s">
        <v>17</v>
      </c>
      <c r="M8" s="10">
        <v>310</v>
      </c>
      <c r="N8" s="10">
        <v>289.2</v>
      </c>
      <c r="O8" s="10">
        <v>210.2</v>
      </c>
      <c r="P8" s="11">
        <v>91.6</v>
      </c>
    </row>
    <row r="9" spans="1:16" s="5" customFormat="1" ht="12.75" hidden="1">
      <c r="A9" s="2"/>
      <c r="B9" s="64"/>
      <c r="C9" s="9" t="s">
        <v>18</v>
      </c>
      <c r="D9" s="10">
        <v>85.77235772357724</v>
      </c>
      <c r="E9" s="10">
        <v>75.43367346938776</v>
      </c>
      <c r="F9" s="10">
        <v>47.228381374722844</v>
      </c>
      <c r="G9" s="11">
        <v>24.352331606217618</v>
      </c>
      <c r="K9" s="64"/>
      <c r="L9" s="9" t="s">
        <v>18</v>
      </c>
      <c r="M9" s="10">
        <v>87.07865168539325</v>
      </c>
      <c r="N9" s="10">
        <v>76.5079365079365</v>
      </c>
      <c r="O9" s="10">
        <v>46.29955947136563</v>
      </c>
      <c r="P9" s="11">
        <v>24.891304347826086</v>
      </c>
    </row>
    <row r="10" spans="1:16" s="5" customFormat="1" ht="12.75" hidden="1">
      <c r="A10" s="2"/>
      <c r="B10" s="63">
        <v>20</v>
      </c>
      <c r="C10" s="9" t="s">
        <v>17</v>
      </c>
      <c r="D10" s="10">
        <v>332.2</v>
      </c>
      <c r="E10" s="10">
        <v>312.1</v>
      </c>
      <c r="F10" s="10">
        <v>224.1</v>
      </c>
      <c r="G10" s="11">
        <v>100.1</v>
      </c>
      <c r="K10" s="63">
        <v>20</v>
      </c>
      <c r="L10" s="9" t="s">
        <v>17</v>
      </c>
      <c r="M10" s="10">
        <v>326</v>
      </c>
      <c r="N10" s="10">
        <v>305.8</v>
      </c>
      <c r="O10" s="10">
        <v>221.2</v>
      </c>
      <c r="P10" s="11">
        <v>97.6</v>
      </c>
    </row>
    <row r="11" spans="1:16" s="5" customFormat="1" ht="13.5" hidden="1" thickBot="1">
      <c r="A11" s="2"/>
      <c r="B11" s="65"/>
      <c r="C11" s="16" t="s">
        <v>18</v>
      </c>
      <c r="D11" s="17">
        <v>78.53427895981086</v>
      </c>
      <c r="E11" s="17">
        <v>69.66517857142857</v>
      </c>
      <c r="F11" s="17">
        <v>43.85518590998043</v>
      </c>
      <c r="G11" s="33">
        <v>22.545045045045043</v>
      </c>
      <c r="K11" s="65"/>
      <c r="L11" s="16" t="s">
        <v>18</v>
      </c>
      <c r="M11" s="17">
        <v>79.70660146699267</v>
      </c>
      <c r="N11" s="17">
        <v>70.46082949308756</v>
      </c>
      <c r="O11" s="17">
        <v>42.86821705426356</v>
      </c>
      <c r="P11" s="33">
        <v>22.96470588235294</v>
      </c>
    </row>
    <row r="12" spans="1:16" s="5" customFormat="1" ht="12.75" hidden="1">
      <c r="A12" s="2"/>
      <c r="B12" s="66" t="s">
        <v>1</v>
      </c>
      <c r="C12" s="67"/>
      <c r="D12" s="14">
        <v>1</v>
      </c>
      <c r="E12" s="14">
        <v>0.75</v>
      </c>
      <c r="F12" s="14">
        <v>0.5</v>
      </c>
      <c r="G12" s="34">
        <v>0.25</v>
      </c>
      <c r="K12" s="66" t="s">
        <v>1</v>
      </c>
      <c r="L12" s="67"/>
      <c r="M12" s="14">
        <v>1</v>
      </c>
      <c r="N12" s="14">
        <v>0.75</v>
      </c>
      <c r="O12" s="14">
        <v>0.5</v>
      </c>
      <c r="P12" s="34">
        <v>0.25</v>
      </c>
    </row>
    <row r="13" spans="1:16" s="5" customFormat="1" ht="13.5" hidden="1" thickBot="1">
      <c r="A13" s="2"/>
      <c r="B13" s="68"/>
      <c r="C13" s="69"/>
      <c r="D13" s="15">
        <v>2.75</v>
      </c>
      <c r="E13" s="15">
        <v>3.802326006196059</v>
      </c>
      <c r="F13" s="15">
        <v>4.223712016207157</v>
      </c>
      <c r="G13" s="32">
        <v>4.44</v>
      </c>
      <c r="K13" s="68"/>
      <c r="L13" s="69"/>
      <c r="M13" s="15">
        <v>2.63</v>
      </c>
      <c r="N13" s="15">
        <v>3.8022004426262317</v>
      </c>
      <c r="O13" s="15">
        <v>4.144863894365374</v>
      </c>
      <c r="P13" s="32">
        <v>4.25</v>
      </c>
    </row>
    <row r="14" spans="1:16" ht="12.75" hidden="1">
      <c r="A14" s="1"/>
      <c r="B14" s="1"/>
      <c r="C14" s="1"/>
      <c r="D14" s="3"/>
      <c r="E14" s="3"/>
      <c r="F14" s="4"/>
      <c r="G14" s="4"/>
      <c r="K14" s="1"/>
      <c r="L14" s="1"/>
      <c r="M14" s="3"/>
      <c r="N14" s="3"/>
      <c r="O14" s="4"/>
      <c r="P14" s="4"/>
    </row>
    <row r="15" spans="1:16" ht="12.75" hidden="1">
      <c r="A15" s="1"/>
      <c r="B15" s="70" t="s">
        <v>10</v>
      </c>
      <c r="C15" s="70"/>
      <c r="D15" s="70"/>
      <c r="E15" s="70"/>
      <c r="F15" s="70"/>
      <c r="G15" s="70"/>
      <c r="K15" s="70" t="s">
        <v>10</v>
      </c>
      <c r="L15" s="70"/>
      <c r="M15" s="70"/>
      <c r="N15" s="70"/>
      <c r="O15" s="70"/>
      <c r="P15" s="70"/>
    </row>
    <row r="16" spans="1:16" ht="16.5" thickBot="1">
      <c r="A16" s="1"/>
      <c r="B16" s="71" t="str">
        <f ca="1">MID(CELL("filename",A1),FIND("]",CELL("filename",A1))+1,255)</f>
        <v>YLAA0285SE</v>
      </c>
      <c r="C16" s="71"/>
      <c r="D16" s="71"/>
      <c r="E16" s="71"/>
      <c r="F16" s="71"/>
      <c r="G16" s="71"/>
      <c r="K16" s="71" t="str">
        <f ca="1">MID(CELL("filename",J1),FIND("]",CELL("filename",J1))+1,255)&amp;"-LS"</f>
        <v>YLAA0285SE-LS</v>
      </c>
      <c r="L16" s="71"/>
      <c r="M16" s="71"/>
      <c r="N16" s="71"/>
      <c r="O16" s="71"/>
      <c r="P16" s="71"/>
    </row>
    <row r="17" spans="1:16" ht="12.75">
      <c r="A17" s="1"/>
      <c r="B17" s="6" t="s">
        <v>8</v>
      </c>
      <c r="C17" s="7"/>
      <c r="D17" s="21" t="s">
        <v>2</v>
      </c>
      <c r="E17" s="21" t="s">
        <v>3</v>
      </c>
      <c r="F17" s="21" t="s">
        <v>4</v>
      </c>
      <c r="G17" s="22" t="s">
        <v>5</v>
      </c>
      <c r="K17" s="6" t="s">
        <v>8</v>
      </c>
      <c r="L17" s="7"/>
      <c r="M17" s="21" t="s">
        <v>2</v>
      </c>
      <c r="N17" s="21" t="s">
        <v>3</v>
      </c>
      <c r="O17" s="21" t="s">
        <v>4</v>
      </c>
      <c r="P17" s="22" t="s">
        <v>5</v>
      </c>
    </row>
    <row r="18" spans="1:16" ht="12.75">
      <c r="A18" s="1"/>
      <c r="B18" s="63">
        <v>35</v>
      </c>
      <c r="C18" s="9" t="s">
        <v>17</v>
      </c>
      <c r="D18" s="10">
        <f aca="true" t="shared" si="0" ref="D18:G25">ROUND(D4,3-(1+INT(LOG10(ABS(D4)))))</f>
        <v>282</v>
      </c>
      <c r="E18" s="10">
        <f t="shared" si="0"/>
        <v>261</v>
      </c>
      <c r="F18" s="10">
        <f t="shared" si="0"/>
        <v>186</v>
      </c>
      <c r="G18" s="11">
        <f t="shared" si="0"/>
        <v>81.5</v>
      </c>
      <c r="K18" s="63">
        <v>35</v>
      </c>
      <c r="L18" s="9" t="s">
        <v>17</v>
      </c>
      <c r="M18" s="10">
        <f aca="true" t="shared" si="1" ref="M18:P25">ROUND(M4,3-(1+INT(LOG10(ABS(M4)))))</f>
        <v>275</v>
      </c>
      <c r="N18" s="10">
        <f t="shared" si="1"/>
        <v>254</v>
      </c>
      <c r="O18" s="10">
        <f t="shared" si="1"/>
        <v>183</v>
      </c>
      <c r="P18" s="11">
        <f t="shared" si="1"/>
        <v>78.9</v>
      </c>
    </row>
    <row r="19" spans="1:16" ht="12.75">
      <c r="A19" s="1"/>
      <c r="B19" s="64"/>
      <c r="C19" s="9" t="s">
        <v>18</v>
      </c>
      <c r="D19" s="10">
        <f t="shared" si="0"/>
        <v>103</v>
      </c>
      <c r="E19" s="10">
        <f t="shared" si="0"/>
        <v>89.4</v>
      </c>
      <c r="F19" s="10">
        <f t="shared" si="0"/>
        <v>55.2</v>
      </c>
      <c r="G19" s="11">
        <f t="shared" si="0"/>
        <v>28.8</v>
      </c>
      <c r="K19" s="64"/>
      <c r="L19" s="9" t="s">
        <v>18</v>
      </c>
      <c r="M19" s="10">
        <f t="shared" si="1"/>
        <v>105</v>
      </c>
      <c r="N19" s="10">
        <f t="shared" si="1"/>
        <v>90.8</v>
      </c>
      <c r="O19" s="10">
        <f t="shared" si="1"/>
        <v>54.5</v>
      </c>
      <c r="P19" s="11">
        <f t="shared" si="1"/>
        <v>29.6</v>
      </c>
    </row>
    <row r="20" spans="1:16" ht="12.75">
      <c r="A20" s="1"/>
      <c r="B20" s="63">
        <v>30</v>
      </c>
      <c r="C20" s="9" t="s">
        <v>17</v>
      </c>
      <c r="D20" s="10">
        <f t="shared" si="0"/>
        <v>300</v>
      </c>
      <c r="E20" s="10">
        <f t="shared" si="0"/>
        <v>279</v>
      </c>
      <c r="F20" s="10">
        <f t="shared" si="0"/>
        <v>200</v>
      </c>
      <c r="G20" s="11">
        <f t="shared" si="0"/>
        <v>87.9</v>
      </c>
      <c r="K20" s="63">
        <v>30</v>
      </c>
      <c r="L20" s="9" t="s">
        <v>17</v>
      </c>
      <c r="M20" s="10">
        <f t="shared" si="1"/>
        <v>293</v>
      </c>
      <c r="N20" s="10">
        <f t="shared" si="1"/>
        <v>272</v>
      </c>
      <c r="O20" s="10">
        <f t="shared" si="1"/>
        <v>197</v>
      </c>
      <c r="P20" s="11">
        <f t="shared" si="1"/>
        <v>84.8</v>
      </c>
    </row>
    <row r="21" spans="1:16" ht="12.75">
      <c r="A21" s="1"/>
      <c r="B21" s="64"/>
      <c r="C21" s="9" t="s">
        <v>18</v>
      </c>
      <c r="D21" s="10">
        <f t="shared" si="0"/>
        <v>93.7</v>
      </c>
      <c r="E21" s="10">
        <f t="shared" si="0"/>
        <v>82.2</v>
      </c>
      <c r="F21" s="10">
        <f t="shared" si="0"/>
        <v>51</v>
      </c>
      <c r="G21" s="11">
        <f t="shared" si="0"/>
        <v>26.5</v>
      </c>
      <c r="K21" s="64"/>
      <c r="L21" s="9" t="s">
        <v>18</v>
      </c>
      <c r="M21" s="10">
        <f t="shared" si="1"/>
        <v>95.5</v>
      </c>
      <c r="N21" s="10">
        <f t="shared" si="1"/>
        <v>83.3</v>
      </c>
      <c r="O21" s="10">
        <f t="shared" si="1"/>
        <v>50.1</v>
      </c>
      <c r="P21" s="11">
        <f t="shared" si="1"/>
        <v>27</v>
      </c>
    </row>
    <row r="22" spans="2:16" ht="12.75">
      <c r="B22" s="63">
        <v>25</v>
      </c>
      <c r="C22" s="9" t="s">
        <v>17</v>
      </c>
      <c r="D22" s="10">
        <f t="shared" si="0"/>
        <v>317</v>
      </c>
      <c r="E22" s="10">
        <f t="shared" si="0"/>
        <v>296</v>
      </c>
      <c r="F22" s="10">
        <f t="shared" si="0"/>
        <v>213</v>
      </c>
      <c r="G22" s="11">
        <f t="shared" si="0"/>
        <v>94</v>
      </c>
      <c r="K22" s="63">
        <v>25</v>
      </c>
      <c r="L22" s="9" t="s">
        <v>17</v>
      </c>
      <c r="M22" s="10">
        <f t="shared" si="1"/>
        <v>310</v>
      </c>
      <c r="N22" s="10">
        <f t="shared" si="1"/>
        <v>289</v>
      </c>
      <c r="O22" s="10">
        <f t="shared" si="1"/>
        <v>210</v>
      </c>
      <c r="P22" s="11">
        <f t="shared" si="1"/>
        <v>91.6</v>
      </c>
    </row>
    <row r="23" spans="2:16" ht="12.75">
      <c r="B23" s="64"/>
      <c r="C23" s="9" t="s">
        <v>18</v>
      </c>
      <c r="D23" s="10">
        <f t="shared" si="0"/>
        <v>85.8</v>
      </c>
      <c r="E23" s="10">
        <f t="shared" si="0"/>
        <v>75.4</v>
      </c>
      <c r="F23" s="10">
        <f t="shared" si="0"/>
        <v>47.2</v>
      </c>
      <c r="G23" s="11">
        <f t="shared" si="0"/>
        <v>24.4</v>
      </c>
      <c r="K23" s="64"/>
      <c r="L23" s="9" t="s">
        <v>18</v>
      </c>
      <c r="M23" s="10">
        <f t="shared" si="1"/>
        <v>87.1</v>
      </c>
      <c r="N23" s="10">
        <f t="shared" si="1"/>
        <v>76.5</v>
      </c>
      <c r="O23" s="10">
        <f t="shared" si="1"/>
        <v>46.3</v>
      </c>
      <c r="P23" s="11">
        <f t="shared" si="1"/>
        <v>24.9</v>
      </c>
    </row>
    <row r="24" spans="2:16" ht="12.75">
      <c r="B24" s="63">
        <v>20</v>
      </c>
      <c r="C24" s="9" t="s">
        <v>17</v>
      </c>
      <c r="D24" s="10">
        <f t="shared" si="0"/>
        <v>332</v>
      </c>
      <c r="E24" s="10">
        <f t="shared" si="0"/>
        <v>312</v>
      </c>
      <c r="F24" s="10">
        <f t="shared" si="0"/>
        <v>224</v>
      </c>
      <c r="G24" s="11">
        <f t="shared" si="0"/>
        <v>100</v>
      </c>
      <c r="K24" s="63">
        <v>20</v>
      </c>
      <c r="L24" s="9" t="s">
        <v>17</v>
      </c>
      <c r="M24" s="10">
        <f t="shared" si="1"/>
        <v>326</v>
      </c>
      <c r="N24" s="10">
        <f t="shared" si="1"/>
        <v>306</v>
      </c>
      <c r="O24" s="10">
        <f t="shared" si="1"/>
        <v>221</v>
      </c>
      <c r="P24" s="11">
        <f t="shared" si="1"/>
        <v>97.6</v>
      </c>
    </row>
    <row r="25" spans="2:16" ht="13.5" thickBot="1">
      <c r="B25" s="65"/>
      <c r="C25" s="16" t="s">
        <v>18</v>
      </c>
      <c r="D25" s="17">
        <f t="shared" si="0"/>
        <v>78.5</v>
      </c>
      <c r="E25" s="17">
        <f t="shared" si="0"/>
        <v>69.7</v>
      </c>
      <c r="F25" s="17">
        <f t="shared" si="0"/>
        <v>43.9</v>
      </c>
      <c r="G25" s="33">
        <f t="shared" si="0"/>
        <v>22.5</v>
      </c>
      <c r="K25" s="65"/>
      <c r="L25" s="16" t="s">
        <v>18</v>
      </c>
      <c r="M25" s="17">
        <f t="shared" si="1"/>
        <v>79.7</v>
      </c>
      <c r="N25" s="17">
        <f t="shared" si="1"/>
        <v>70.5</v>
      </c>
      <c r="O25" s="17">
        <f t="shared" si="1"/>
        <v>42.9</v>
      </c>
      <c r="P25" s="33">
        <f t="shared" si="1"/>
        <v>23</v>
      </c>
    </row>
    <row r="26" spans="2:16" ht="12.75">
      <c r="B26" s="74" t="s">
        <v>1</v>
      </c>
      <c r="C26" s="75"/>
      <c r="D26" s="30">
        <v>1</v>
      </c>
      <c r="E26" s="30">
        <v>0.75</v>
      </c>
      <c r="F26" s="30">
        <v>0.5</v>
      </c>
      <c r="G26" s="31">
        <v>0.25</v>
      </c>
      <c r="K26" s="74" t="s">
        <v>1</v>
      </c>
      <c r="L26" s="75"/>
      <c r="M26" s="30">
        <v>1</v>
      </c>
      <c r="N26" s="30">
        <v>0.75</v>
      </c>
      <c r="O26" s="30">
        <v>0.5</v>
      </c>
      <c r="P26" s="31">
        <v>0.25</v>
      </c>
    </row>
    <row r="27" spans="2:16" ht="13.5" thickBot="1">
      <c r="B27" s="76"/>
      <c r="C27" s="77"/>
      <c r="D27" s="15">
        <f>D13</f>
        <v>2.75</v>
      </c>
      <c r="E27" s="15">
        <f>E13</f>
        <v>3.802326006196059</v>
      </c>
      <c r="F27" s="15">
        <f>F13</f>
        <v>4.223712016207157</v>
      </c>
      <c r="G27" s="32">
        <f>G13</f>
        <v>4.44</v>
      </c>
      <c r="K27" s="76"/>
      <c r="L27" s="77"/>
      <c r="M27" s="15">
        <f>M13</f>
        <v>2.63</v>
      </c>
      <c r="N27" s="15">
        <f>N13</f>
        <v>3.8022004426262317</v>
      </c>
      <c r="O27" s="15">
        <f>O13</f>
        <v>4.144863894365374</v>
      </c>
      <c r="P27" s="32">
        <f>P13</f>
        <v>4.25</v>
      </c>
    </row>
    <row r="28" spans="2:13" ht="12.75">
      <c r="B28" s="74" t="s">
        <v>0</v>
      </c>
      <c r="C28" s="75"/>
      <c r="D28" s="72">
        <f>D27*0.03+E27*0.33+F27*0.41+G27*0.23</f>
        <v>4.090189508689634</v>
      </c>
      <c r="K28" s="74" t="s">
        <v>0</v>
      </c>
      <c r="L28" s="75"/>
      <c r="M28" s="72">
        <f>M27*0.03+N27*0.33+O27*0.41+P27*0.23</f>
        <v>4.010520342756459</v>
      </c>
    </row>
    <row r="29" spans="2:13" ht="13.5" thickBot="1">
      <c r="B29" s="76"/>
      <c r="C29" s="77"/>
      <c r="D29" s="73"/>
      <c r="K29" s="76"/>
      <c r="L29" s="77"/>
      <c r="M29" s="73"/>
    </row>
    <row r="33" ht="12.75">
      <c r="A33" s="54" t="s">
        <v>24</v>
      </c>
    </row>
  </sheetData>
  <sheetProtection/>
  <mergeCells count="30">
    <mergeCell ref="K15:P15"/>
    <mergeCell ref="K16:P16"/>
    <mergeCell ref="K26:L27"/>
    <mergeCell ref="K28:L29"/>
    <mergeCell ref="M28:M29"/>
    <mergeCell ref="K18:K19"/>
    <mergeCell ref="K20:K21"/>
    <mergeCell ref="K22:K23"/>
    <mergeCell ref="K24:K25"/>
    <mergeCell ref="K2:P2"/>
    <mergeCell ref="K4:K5"/>
    <mergeCell ref="K6:K7"/>
    <mergeCell ref="K8:K9"/>
    <mergeCell ref="K10:K11"/>
    <mergeCell ref="K12:L13"/>
    <mergeCell ref="B15:G15"/>
    <mergeCell ref="B16:G16"/>
    <mergeCell ref="B26:C27"/>
    <mergeCell ref="B28:C29"/>
    <mergeCell ref="D28:D29"/>
    <mergeCell ref="B18:B19"/>
    <mergeCell ref="B20:B21"/>
    <mergeCell ref="B22:B23"/>
    <mergeCell ref="B24:B25"/>
    <mergeCell ref="B2:G2"/>
    <mergeCell ref="B4:B5"/>
    <mergeCell ref="B6:B7"/>
    <mergeCell ref="B8:B9"/>
    <mergeCell ref="B10:B11"/>
    <mergeCell ref="B12:C13"/>
  </mergeCells>
  <hyperlinks>
    <hyperlink ref="A33" location="Summary!A1" display="Back to Summary Page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6">
      <selection activeCell="A33" sqref="A33"/>
    </sheetView>
  </sheetViews>
  <sheetFormatPr defaultColWidth="9.140625" defaultRowHeight="12.75"/>
  <cols>
    <col min="2" max="2" width="15.00390625" style="0" bestFit="1" customWidth="1"/>
    <col min="3" max="3" width="19.8515625" style="0" bestFit="1" customWidth="1"/>
    <col min="4" max="4" width="11.00390625" style="0" bestFit="1" customWidth="1"/>
    <col min="5" max="7" width="8.8515625" style="0" bestFit="1" customWidth="1"/>
    <col min="11" max="11" width="15.00390625" style="0" bestFit="1" customWidth="1"/>
    <col min="12" max="12" width="19.8515625" style="0" bestFit="1" customWidth="1"/>
    <col min="13" max="13" width="11.00390625" style="0" bestFit="1" customWidth="1"/>
    <col min="14" max="16" width="8.8515625" style="0" bestFit="1" customWidth="1"/>
  </cols>
  <sheetData>
    <row r="1" spans="1:14" ht="12.75" hidden="1">
      <c r="A1" s="1"/>
      <c r="B1" s="1"/>
      <c r="C1" s="1"/>
      <c r="D1" s="1"/>
      <c r="E1" s="1"/>
      <c r="K1" s="1"/>
      <c r="L1" s="1"/>
      <c r="M1" s="1"/>
      <c r="N1" s="1"/>
    </row>
    <row r="2" spans="1:16" ht="13.5" hidden="1" thickBot="1">
      <c r="A2" s="1"/>
      <c r="B2" s="62" t="s">
        <v>9</v>
      </c>
      <c r="C2" s="62"/>
      <c r="D2" s="62"/>
      <c r="E2" s="62"/>
      <c r="F2" s="62"/>
      <c r="G2" s="62"/>
      <c r="K2" s="62" t="s">
        <v>9</v>
      </c>
      <c r="L2" s="62"/>
      <c r="M2" s="62"/>
      <c r="N2" s="62"/>
      <c r="O2" s="62"/>
      <c r="P2" s="62"/>
    </row>
    <row r="3" spans="1:16" s="5" customFormat="1" ht="12.75" hidden="1">
      <c r="A3" s="2"/>
      <c r="B3" s="20" t="s">
        <v>8</v>
      </c>
      <c r="C3" s="7"/>
      <c r="D3" s="7" t="s">
        <v>2</v>
      </c>
      <c r="E3" s="7" t="s">
        <v>3</v>
      </c>
      <c r="F3" s="7" t="s">
        <v>4</v>
      </c>
      <c r="G3" s="8" t="s">
        <v>5</v>
      </c>
      <c r="K3" s="20" t="s">
        <v>8</v>
      </c>
      <c r="L3" s="7"/>
      <c r="M3" s="7" t="s">
        <v>2</v>
      </c>
      <c r="N3" s="7" t="s">
        <v>3</v>
      </c>
      <c r="O3" s="7" t="s">
        <v>4</v>
      </c>
      <c r="P3" s="8" t="s">
        <v>5</v>
      </c>
    </row>
    <row r="4" spans="1:16" s="5" customFormat="1" ht="12.75" hidden="1">
      <c r="A4" s="2"/>
      <c r="B4" s="63">
        <v>35</v>
      </c>
      <c r="C4" s="9" t="s">
        <v>17</v>
      </c>
      <c r="D4" s="10">
        <v>309.6</v>
      </c>
      <c r="E4" s="10">
        <v>255.2</v>
      </c>
      <c r="F4" s="10">
        <v>179.5</v>
      </c>
      <c r="G4" s="11">
        <v>79.6</v>
      </c>
      <c r="K4" s="63">
        <v>35</v>
      </c>
      <c r="L4" s="9" t="s">
        <v>17</v>
      </c>
      <c r="M4" s="10">
        <v>300.5</v>
      </c>
      <c r="N4" s="10">
        <v>248.3</v>
      </c>
      <c r="O4" s="10">
        <v>176.5</v>
      </c>
      <c r="P4" s="11">
        <v>77.1</v>
      </c>
    </row>
    <row r="5" spans="1:16" s="5" customFormat="1" ht="12.75" hidden="1">
      <c r="A5" s="2"/>
      <c r="B5" s="64"/>
      <c r="C5" s="9" t="s">
        <v>18</v>
      </c>
      <c r="D5" s="10">
        <v>120.9375</v>
      </c>
      <c r="E5" s="10">
        <v>89.23076923076923</v>
      </c>
      <c r="F5" s="10">
        <v>54.89296636085627</v>
      </c>
      <c r="G5" s="11">
        <v>28.736462093862812</v>
      </c>
      <c r="K5" s="64"/>
      <c r="L5" s="9" t="s">
        <v>18</v>
      </c>
      <c r="M5" s="10">
        <v>124.17355371900827</v>
      </c>
      <c r="N5" s="10">
        <v>90.62043795620437</v>
      </c>
      <c r="O5" s="10">
        <v>54.14110429447853</v>
      </c>
      <c r="P5" s="11">
        <v>29.427480916030532</v>
      </c>
    </row>
    <row r="6" spans="1:16" s="5" customFormat="1" ht="12.75" hidden="1">
      <c r="A6" s="2"/>
      <c r="B6" s="63">
        <v>30</v>
      </c>
      <c r="C6" s="9" t="s">
        <v>17</v>
      </c>
      <c r="D6" s="10">
        <v>329.5</v>
      </c>
      <c r="E6" s="10">
        <v>274.2</v>
      </c>
      <c r="F6" s="10">
        <v>193</v>
      </c>
      <c r="G6" s="11">
        <v>86</v>
      </c>
      <c r="K6" s="63">
        <v>30</v>
      </c>
      <c r="L6" s="9" t="s">
        <v>17</v>
      </c>
      <c r="M6" s="10">
        <v>321.1</v>
      </c>
      <c r="N6" s="10">
        <v>267.7</v>
      </c>
      <c r="O6" s="10">
        <v>190.1</v>
      </c>
      <c r="P6" s="11">
        <v>83.4</v>
      </c>
    </row>
    <row r="7" spans="1:16" s="5" customFormat="1" ht="12.75" hidden="1">
      <c r="A7" s="2"/>
      <c r="B7" s="64"/>
      <c r="C7" s="9" t="s">
        <v>18</v>
      </c>
      <c r="D7" s="10">
        <v>110.57046979865773</v>
      </c>
      <c r="E7" s="10">
        <v>82.09580838323353</v>
      </c>
      <c r="F7" s="10">
        <v>50.656167979002625</v>
      </c>
      <c r="G7" s="11">
        <v>26.38036809815951</v>
      </c>
      <c r="K7" s="64"/>
      <c r="L7" s="9" t="s">
        <v>18</v>
      </c>
      <c r="M7" s="10">
        <v>113.46289752650178</v>
      </c>
      <c r="N7" s="10">
        <v>83.13664596273291</v>
      </c>
      <c r="O7" s="10">
        <v>49.895013123359576</v>
      </c>
      <c r="P7" s="11">
        <v>26.990291262135926</v>
      </c>
    </row>
    <row r="8" spans="1:16" s="5" customFormat="1" ht="12.75" hidden="1">
      <c r="A8" s="2"/>
      <c r="B8" s="63">
        <v>25</v>
      </c>
      <c r="C8" s="9" t="s">
        <v>17</v>
      </c>
      <c r="D8" s="10">
        <v>348.8</v>
      </c>
      <c r="E8" s="10">
        <v>292.6</v>
      </c>
      <c r="F8" s="10">
        <v>206.4</v>
      </c>
      <c r="G8" s="11">
        <v>91.9</v>
      </c>
      <c r="K8" s="63">
        <v>25</v>
      </c>
      <c r="L8" s="9" t="s">
        <v>17</v>
      </c>
      <c r="M8" s="10">
        <v>340.2</v>
      </c>
      <c r="N8" s="10">
        <v>286.1</v>
      </c>
      <c r="O8" s="10">
        <v>203.5</v>
      </c>
      <c r="P8" s="11">
        <v>89.5</v>
      </c>
    </row>
    <row r="9" spans="1:16" s="5" customFormat="1" ht="12.75" hidden="1">
      <c r="A9" s="2"/>
      <c r="B9" s="64"/>
      <c r="C9" s="9" t="s">
        <v>18</v>
      </c>
      <c r="D9" s="10">
        <v>101.10144927536231</v>
      </c>
      <c r="E9" s="10">
        <v>75.41237113402063</v>
      </c>
      <c r="F9" s="10">
        <v>47.015945330296134</v>
      </c>
      <c r="G9" s="11">
        <v>24.248021108179422</v>
      </c>
      <c r="K9" s="64"/>
      <c r="L9" s="9" t="s">
        <v>18</v>
      </c>
      <c r="M9" s="10">
        <v>103.40425531914893</v>
      </c>
      <c r="N9" s="10">
        <v>76.49732620320856</v>
      </c>
      <c r="O9" s="10">
        <v>46.040723981900456</v>
      </c>
      <c r="P9" s="11">
        <v>24.723756906077348</v>
      </c>
    </row>
    <row r="10" spans="1:16" s="5" customFormat="1" ht="12.75" hidden="1">
      <c r="A10" s="2"/>
      <c r="B10" s="63">
        <v>20</v>
      </c>
      <c r="C10" s="9" t="s">
        <v>17</v>
      </c>
      <c r="D10" s="10">
        <v>366.9</v>
      </c>
      <c r="E10" s="10">
        <v>309</v>
      </c>
      <c r="F10" s="10">
        <v>219.4</v>
      </c>
      <c r="G10" s="11">
        <v>97.9</v>
      </c>
      <c r="K10" s="63">
        <v>20</v>
      </c>
      <c r="L10" s="9" t="s">
        <v>17</v>
      </c>
      <c r="M10" s="10">
        <v>358.7</v>
      </c>
      <c r="N10" s="10">
        <v>302.7</v>
      </c>
      <c r="O10" s="10">
        <v>216.7</v>
      </c>
      <c r="P10" s="11">
        <v>95.4</v>
      </c>
    </row>
    <row r="11" spans="1:16" s="5" customFormat="1" ht="13.5" hidden="1" thickBot="1">
      <c r="A11" s="2"/>
      <c r="B11" s="65"/>
      <c r="C11" s="16" t="s">
        <v>18</v>
      </c>
      <c r="D11" s="17">
        <v>92.41813602015112</v>
      </c>
      <c r="E11" s="17">
        <v>69.59459459459458</v>
      </c>
      <c r="F11" s="17">
        <v>43.79241516966068</v>
      </c>
      <c r="G11" s="33">
        <v>22.454128440366972</v>
      </c>
      <c r="K11" s="65"/>
      <c r="L11" s="16" t="s">
        <v>18</v>
      </c>
      <c r="M11" s="17">
        <v>94.64379947229551</v>
      </c>
      <c r="N11" s="17">
        <v>70.3953488372093</v>
      </c>
      <c r="O11" s="17">
        <v>42.74161735700197</v>
      </c>
      <c r="P11" s="33">
        <v>22.822966507177036</v>
      </c>
    </row>
    <row r="12" spans="1:16" s="5" customFormat="1" ht="12.75" hidden="1">
      <c r="A12" s="2"/>
      <c r="B12" s="66" t="s">
        <v>1</v>
      </c>
      <c r="C12" s="67"/>
      <c r="D12" s="14">
        <v>1</v>
      </c>
      <c r="E12" s="14">
        <v>0.75</v>
      </c>
      <c r="F12" s="14">
        <v>0.5</v>
      </c>
      <c r="G12" s="34">
        <v>0.25</v>
      </c>
      <c r="K12" s="66" t="s">
        <v>1</v>
      </c>
      <c r="L12" s="67"/>
      <c r="M12" s="14">
        <v>1</v>
      </c>
      <c r="N12" s="14">
        <v>0.75</v>
      </c>
      <c r="O12" s="14">
        <v>0.5</v>
      </c>
      <c r="P12" s="34">
        <v>0.25</v>
      </c>
    </row>
    <row r="13" spans="1:16" s="5" customFormat="1" ht="13.5" hidden="1" thickBot="1">
      <c r="A13" s="2"/>
      <c r="B13" s="68"/>
      <c r="C13" s="69"/>
      <c r="D13" s="15">
        <v>2.56</v>
      </c>
      <c r="E13" s="15">
        <v>3.5270568864671143</v>
      </c>
      <c r="F13" s="15">
        <v>4.211618490720372</v>
      </c>
      <c r="G13" s="32">
        <v>4.36</v>
      </c>
      <c r="K13" s="68"/>
      <c r="L13" s="69"/>
      <c r="M13" s="15">
        <v>2.42</v>
      </c>
      <c r="N13" s="15">
        <v>3.4669972731660756</v>
      </c>
      <c r="O13" s="15">
        <v>4.163958077038956</v>
      </c>
      <c r="P13" s="32">
        <v>4.18</v>
      </c>
    </row>
    <row r="14" spans="1:16" ht="12.75" hidden="1">
      <c r="A14" s="1"/>
      <c r="B14" s="1"/>
      <c r="C14" s="1"/>
      <c r="D14" s="3"/>
      <c r="E14" s="3"/>
      <c r="F14" s="4"/>
      <c r="G14" s="4"/>
      <c r="K14" s="1"/>
      <c r="L14" s="1"/>
      <c r="M14" s="3"/>
      <c r="N14" s="3"/>
      <c r="O14" s="4"/>
      <c r="P14" s="4"/>
    </row>
    <row r="15" spans="1:16" ht="12.75" hidden="1">
      <c r="A15" s="1"/>
      <c r="B15" s="70" t="s">
        <v>10</v>
      </c>
      <c r="C15" s="70"/>
      <c r="D15" s="70"/>
      <c r="E15" s="70"/>
      <c r="F15" s="70"/>
      <c r="G15" s="70"/>
      <c r="K15" s="70" t="s">
        <v>10</v>
      </c>
      <c r="L15" s="70"/>
      <c r="M15" s="70"/>
      <c r="N15" s="70"/>
      <c r="O15" s="70"/>
      <c r="P15" s="70"/>
    </row>
    <row r="16" spans="1:16" ht="16.5" thickBot="1">
      <c r="A16" s="1"/>
      <c r="B16" s="71" t="str">
        <f ca="1">MID(CELL("filename",A1),FIND("]",CELL("filename",A1))+1,255)</f>
        <v>YLAA0320SE</v>
      </c>
      <c r="C16" s="71"/>
      <c r="D16" s="71"/>
      <c r="E16" s="71"/>
      <c r="F16" s="71"/>
      <c r="G16" s="71"/>
      <c r="K16" s="71" t="str">
        <f ca="1">MID(CELL("filename",J1),FIND("]",CELL("filename",J1))+1,255)&amp;"-LS"</f>
        <v>YLAA0320SE-LS</v>
      </c>
      <c r="L16" s="71"/>
      <c r="M16" s="71"/>
      <c r="N16" s="71"/>
      <c r="O16" s="71"/>
      <c r="P16" s="71"/>
    </row>
    <row r="17" spans="1:16" ht="12.75">
      <c r="A17" s="1"/>
      <c r="B17" s="6" t="s">
        <v>8</v>
      </c>
      <c r="C17" s="7"/>
      <c r="D17" s="21" t="s">
        <v>2</v>
      </c>
      <c r="E17" s="21" t="s">
        <v>3</v>
      </c>
      <c r="F17" s="21" t="s">
        <v>4</v>
      </c>
      <c r="G17" s="22" t="s">
        <v>5</v>
      </c>
      <c r="K17" s="6" t="s">
        <v>8</v>
      </c>
      <c r="L17" s="7"/>
      <c r="M17" s="21" t="s">
        <v>2</v>
      </c>
      <c r="N17" s="21" t="s">
        <v>3</v>
      </c>
      <c r="O17" s="21" t="s">
        <v>4</v>
      </c>
      <c r="P17" s="22" t="s">
        <v>5</v>
      </c>
    </row>
    <row r="18" spans="1:16" ht="12.75">
      <c r="A18" s="1"/>
      <c r="B18" s="63">
        <v>35</v>
      </c>
      <c r="C18" s="9" t="s">
        <v>17</v>
      </c>
      <c r="D18" s="10">
        <f aca="true" t="shared" si="0" ref="D18:G25">ROUND(D4,3-(1+INT(LOG10(ABS(D4)))))</f>
        <v>310</v>
      </c>
      <c r="E18" s="10">
        <f t="shared" si="0"/>
        <v>255</v>
      </c>
      <c r="F18" s="10">
        <f t="shared" si="0"/>
        <v>180</v>
      </c>
      <c r="G18" s="11">
        <f t="shared" si="0"/>
        <v>79.6</v>
      </c>
      <c r="K18" s="63">
        <v>35</v>
      </c>
      <c r="L18" s="9" t="s">
        <v>17</v>
      </c>
      <c r="M18" s="10">
        <f aca="true" t="shared" si="1" ref="M18:P25">ROUND(M4,3-(1+INT(LOG10(ABS(M4)))))</f>
        <v>301</v>
      </c>
      <c r="N18" s="10">
        <f t="shared" si="1"/>
        <v>248</v>
      </c>
      <c r="O18" s="10">
        <f t="shared" si="1"/>
        <v>177</v>
      </c>
      <c r="P18" s="11">
        <f t="shared" si="1"/>
        <v>77.1</v>
      </c>
    </row>
    <row r="19" spans="1:16" ht="12.75">
      <c r="A19" s="1"/>
      <c r="B19" s="64"/>
      <c r="C19" s="9" t="s">
        <v>18</v>
      </c>
      <c r="D19" s="10">
        <f t="shared" si="0"/>
        <v>121</v>
      </c>
      <c r="E19" s="10">
        <f t="shared" si="0"/>
        <v>89.2</v>
      </c>
      <c r="F19" s="10">
        <f t="shared" si="0"/>
        <v>54.9</v>
      </c>
      <c r="G19" s="11">
        <f t="shared" si="0"/>
        <v>28.7</v>
      </c>
      <c r="K19" s="64"/>
      <c r="L19" s="9" t="s">
        <v>18</v>
      </c>
      <c r="M19" s="10">
        <f t="shared" si="1"/>
        <v>124</v>
      </c>
      <c r="N19" s="10">
        <f t="shared" si="1"/>
        <v>90.6</v>
      </c>
      <c r="O19" s="10">
        <f t="shared" si="1"/>
        <v>54.1</v>
      </c>
      <c r="P19" s="11">
        <f t="shared" si="1"/>
        <v>29.4</v>
      </c>
    </row>
    <row r="20" spans="1:16" ht="12.75">
      <c r="A20" s="1"/>
      <c r="B20" s="63">
        <v>30</v>
      </c>
      <c r="C20" s="9" t="s">
        <v>17</v>
      </c>
      <c r="D20" s="10">
        <f t="shared" si="0"/>
        <v>330</v>
      </c>
      <c r="E20" s="10">
        <f t="shared" si="0"/>
        <v>274</v>
      </c>
      <c r="F20" s="10">
        <f t="shared" si="0"/>
        <v>193</v>
      </c>
      <c r="G20" s="11">
        <f t="shared" si="0"/>
        <v>86</v>
      </c>
      <c r="K20" s="63">
        <v>30</v>
      </c>
      <c r="L20" s="9" t="s">
        <v>17</v>
      </c>
      <c r="M20" s="10">
        <f t="shared" si="1"/>
        <v>321</v>
      </c>
      <c r="N20" s="10">
        <f t="shared" si="1"/>
        <v>268</v>
      </c>
      <c r="O20" s="10">
        <f t="shared" si="1"/>
        <v>190</v>
      </c>
      <c r="P20" s="11">
        <f t="shared" si="1"/>
        <v>83.4</v>
      </c>
    </row>
    <row r="21" spans="1:16" ht="12.75">
      <c r="A21" s="1"/>
      <c r="B21" s="64"/>
      <c r="C21" s="9" t="s">
        <v>18</v>
      </c>
      <c r="D21" s="10">
        <f t="shared" si="0"/>
        <v>111</v>
      </c>
      <c r="E21" s="10">
        <f t="shared" si="0"/>
        <v>82.1</v>
      </c>
      <c r="F21" s="10">
        <f t="shared" si="0"/>
        <v>50.7</v>
      </c>
      <c r="G21" s="11">
        <f t="shared" si="0"/>
        <v>26.4</v>
      </c>
      <c r="K21" s="64"/>
      <c r="L21" s="9" t="s">
        <v>18</v>
      </c>
      <c r="M21" s="10">
        <f t="shared" si="1"/>
        <v>113</v>
      </c>
      <c r="N21" s="10">
        <f t="shared" si="1"/>
        <v>83.1</v>
      </c>
      <c r="O21" s="10">
        <f t="shared" si="1"/>
        <v>49.9</v>
      </c>
      <c r="P21" s="11">
        <f t="shared" si="1"/>
        <v>27</v>
      </c>
    </row>
    <row r="22" spans="2:16" ht="12.75">
      <c r="B22" s="63">
        <v>25</v>
      </c>
      <c r="C22" s="9" t="s">
        <v>17</v>
      </c>
      <c r="D22" s="10">
        <f t="shared" si="0"/>
        <v>349</v>
      </c>
      <c r="E22" s="10">
        <f t="shared" si="0"/>
        <v>293</v>
      </c>
      <c r="F22" s="10">
        <f t="shared" si="0"/>
        <v>206</v>
      </c>
      <c r="G22" s="11">
        <f t="shared" si="0"/>
        <v>91.9</v>
      </c>
      <c r="K22" s="63">
        <v>25</v>
      </c>
      <c r="L22" s="9" t="s">
        <v>17</v>
      </c>
      <c r="M22" s="10">
        <f t="shared" si="1"/>
        <v>340</v>
      </c>
      <c r="N22" s="10">
        <f t="shared" si="1"/>
        <v>286</v>
      </c>
      <c r="O22" s="10">
        <f t="shared" si="1"/>
        <v>204</v>
      </c>
      <c r="P22" s="11">
        <f t="shared" si="1"/>
        <v>89.5</v>
      </c>
    </row>
    <row r="23" spans="2:16" ht="12.75">
      <c r="B23" s="64"/>
      <c r="C23" s="9" t="s">
        <v>18</v>
      </c>
      <c r="D23" s="10">
        <f t="shared" si="0"/>
        <v>101</v>
      </c>
      <c r="E23" s="10">
        <f t="shared" si="0"/>
        <v>75.4</v>
      </c>
      <c r="F23" s="10">
        <f t="shared" si="0"/>
        <v>47</v>
      </c>
      <c r="G23" s="11">
        <f t="shared" si="0"/>
        <v>24.2</v>
      </c>
      <c r="K23" s="64"/>
      <c r="L23" s="9" t="s">
        <v>18</v>
      </c>
      <c r="M23" s="10">
        <f t="shared" si="1"/>
        <v>103</v>
      </c>
      <c r="N23" s="10">
        <f t="shared" si="1"/>
        <v>76.5</v>
      </c>
      <c r="O23" s="10">
        <f t="shared" si="1"/>
        <v>46</v>
      </c>
      <c r="P23" s="11">
        <f t="shared" si="1"/>
        <v>24.7</v>
      </c>
    </row>
    <row r="24" spans="2:16" ht="12.75">
      <c r="B24" s="63">
        <v>20</v>
      </c>
      <c r="C24" s="9" t="s">
        <v>17</v>
      </c>
      <c r="D24" s="10">
        <f t="shared" si="0"/>
        <v>367</v>
      </c>
      <c r="E24" s="10">
        <f t="shared" si="0"/>
        <v>309</v>
      </c>
      <c r="F24" s="10">
        <f t="shared" si="0"/>
        <v>219</v>
      </c>
      <c r="G24" s="11">
        <f t="shared" si="0"/>
        <v>97.9</v>
      </c>
      <c r="K24" s="63">
        <v>20</v>
      </c>
      <c r="L24" s="9" t="s">
        <v>17</v>
      </c>
      <c r="M24" s="10">
        <f t="shared" si="1"/>
        <v>359</v>
      </c>
      <c r="N24" s="10">
        <f t="shared" si="1"/>
        <v>303</v>
      </c>
      <c r="O24" s="10">
        <f t="shared" si="1"/>
        <v>217</v>
      </c>
      <c r="P24" s="11">
        <f t="shared" si="1"/>
        <v>95.4</v>
      </c>
    </row>
    <row r="25" spans="2:16" ht="13.5" thickBot="1">
      <c r="B25" s="65"/>
      <c r="C25" s="16" t="s">
        <v>18</v>
      </c>
      <c r="D25" s="17">
        <f t="shared" si="0"/>
        <v>92.4</v>
      </c>
      <c r="E25" s="17">
        <f t="shared" si="0"/>
        <v>69.6</v>
      </c>
      <c r="F25" s="17">
        <f t="shared" si="0"/>
        <v>43.8</v>
      </c>
      <c r="G25" s="33">
        <f t="shared" si="0"/>
        <v>22.5</v>
      </c>
      <c r="K25" s="65"/>
      <c r="L25" s="16" t="s">
        <v>18</v>
      </c>
      <c r="M25" s="17">
        <f t="shared" si="1"/>
        <v>94.6</v>
      </c>
      <c r="N25" s="17">
        <f t="shared" si="1"/>
        <v>70.4</v>
      </c>
      <c r="O25" s="17">
        <f t="shared" si="1"/>
        <v>42.7</v>
      </c>
      <c r="P25" s="33">
        <f t="shared" si="1"/>
        <v>22.8</v>
      </c>
    </row>
    <row r="26" spans="2:16" ht="12.75">
      <c r="B26" s="74" t="s">
        <v>1</v>
      </c>
      <c r="C26" s="75"/>
      <c r="D26" s="30">
        <v>1</v>
      </c>
      <c r="E26" s="30">
        <v>0.75</v>
      </c>
      <c r="F26" s="30">
        <v>0.5</v>
      </c>
      <c r="G26" s="31">
        <v>0.25</v>
      </c>
      <c r="K26" s="74" t="s">
        <v>1</v>
      </c>
      <c r="L26" s="75"/>
      <c r="M26" s="30">
        <v>1</v>
      </c>
      <c r="N26" s="30">
        <v>0.75</v>
      </c>
      <c r="O26" s="30">
        <v>0.5</v>
      </c>
      <c r="P26" s="31">
        <v>0.25</v>
      </c>
    </row>
    <row r="27" spans="2:16" ht="13.5" thickBot="1">
      <c r="B27" s="76"/>
      <c r="C27" s="77"/>
      <c r="D27" s="15">
        <f>D13</f>
        <v>2.56</v>
      </c>
      <c r="E27" s="15">
        <f>E13</f>
        <v>3.5270568864671143</v>
      </c>
      <c r="F27" s="15">
        <f>F13</f>
        <v>4.211618490720372</v>
      </c>
      <c r="G27" s="32">
        <f>G13</f>
        <v>4.36</v>
      </c>
      <c r="K27" s="76"/>
      <c r="L27" s="77"/>
      <c r="M27" s="15">
        <f>M13</f>
        <v>2.42</v>
      </c>
      <c r="N27" s="15">
        <f>N13</f>
        <v>3.4669972731660756</v>
      </c>
      <c r="O27" s="15">
        <f>O13</f>
        <v>4.163958077038956</v>
      </c>
      <c r="P27" s="32">
        <f>P13</f>
        <v>4.18</v>
      </c>
    </row>
    <row r="28" spans="2:13" ht="12.75">
      <c r="B28" s="74" t="s">
        <v>0</v>
      </c>
      <c r="C28" s="75"/>
      <c r="D28" s="72">
        <f>D27*0.03+E27*0.33+F27*0.41+G27*0.23</f>
        <v>3.9702923537295005</v>
      </c>
      <c r="K28" s="74" t="s">
        <v>0</v>
      </c>
      <c r="L28" s="75"/>
      <c r="M28" s="72">
        <f>M27*0.03+N27*0.33+O27*0.41+P27*0.23</f>
        <v>3.8853319117307765</v>
      </c>
    </row>
    <row r="29" spans="2:13" ht="13.5" thickBot="1">
      <c r="B29" s="76"/>
      <c r="C29" s="77"/>
      <c r="D29" s="73"/>
      <c r="K29" s="76"/>
      <c r="L29" s="77"/>
      <c r="M29" s="73"/>
    </row>
    <row r="33" ht="12.75">
      <c r="A33" s="54" t="s">
        <v>24</v>
      </c>
    </row>
  </sheetData>
  <sheetProtection/>
  <mergeCells count="30">
    <mergeCell ref="K15:P15"/>
    <mergeCell ref="K16:P16"/>
    <mergeCell ref="K26:L27"/>
    <mergeCell ref="K28:L29"/>
    <mergeCell ref="M28:M29"/>
    <mergeCell ref="K18:K19"/>
    <mergeCell ref="K20:K21"/>
    <mergeCell ref="K22:K23"/>
    <mergeCell ref="K24:K25"/>
    <mergeCell ref="K2:P2"/>
    <mergeCell ref="K4:K5"/>
    <mergeCell ref="K6:K7"/>
    <mergeCell ref="K8:K9"/>
    <mergeCell ref="K10:K11"/>
    <mergeCell ref="K12:L13"/>
    <mergeCell ref="B15:G15"/>
    <mergeCell ref="B16:G16"/>
    <mergeCell ref="B26:C27"/>
    <mergeCell ref="B28:C29"/>
    <mergeCell ref="D28:D29"/>
    <mergeCell ref="B18:B19"/>
    <mergeCell ref="B20:B21"/>
    <mergeCell ref="B22:B23"/>
    <mergeCell ref="B24:B25"/>
    <mergeCell ref="B2:G2"/>
    <mergeCell ref="B4:B5"/>
    <mergeCell ref="B6:B7"/>
    <mergeCell ref="B8:B9"/>
    <mergeCell ref="B10:B11"/>
    <mergeCell ref="B12:C13"/>
  </mergeCells>
  <hyperlinks>
    <hyperlink ref="A33" location="Summary!A1" display="Back to Summary Page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16">
      <selection activeCell="A33" sqref="A33"/>
    </sheetView>
  </sheetViews>
  <sheetFormatPr defaultColWidth="9.140625" defaultRowHeight="12.75"/>
  <cols>
    <col min="2" max="2" width="15.00390625" style="0" bestFit="1" customWidth="1"/>
    <col min="3" max="3" width="19.8515625" style="0" bestFit="1" customWidth="1"/>
    <col min="4" max="4" width="11.00390625" style="0" bestFit="1" customWidth="1"/>
    <col min="5" max="9" width="8.8515625" style="0" bestFit="1" customWidth="1"/>
    <col min="11" max="11" width="15.00390625" style="5" bestFit="1" customWidth="1"/>
    <col min="12" max="12" width="19.8515625" style="5" bestFit="1" customWidth="1"/>
    <col min="13" max="13" width="11.00390625" style="5" bestFit="1" customWidth="1"/>
    <col min="14" max="18" width="8.8515625" style="5" bestFit="1" customWidth="1"/>
  </cols>
  <sheetData>
    <row r="1" spans="1:14" ht="12.75" hidden="1">
      <c r="A1" s="1"/>
      <c r="B1" s="1"/>
      <c r="C1" s="1"/>
      <c r="D1" s="1"/>
      <c r="E1" s="1"/>
      <c r="K1" s="2"/>
      <c r="L1" s="2"/>
      <c r="M1" s="2"/>
      <c r="N1" s="2"/>
    </row>
    <row r="2" spans="1:18" ht="13.5" hidden="1" thickBot="1">
      <c r="A2" s="1"/>
      <c r="B2" s="62" t="s">
        <v>9</v>
      </c>
      <c r="C2" s="62"/>
      <c r="D2" s="62"/>
      <c r="E2" s="62"/>
      <c r="F2" s="62"/>
      <c r="G2" s="62"/>
      <c r="H2" s="62"/>
      <c r="I2" s="62"/>
      <c r="K2" s="82" t="s">
        <v>9</v>
      </c>
      <c r="L2" s="82"/>
      <c r="M2" s="82"/>
      <c r="N2" s="82"/>
      <c r="O2" s="82"/>
      <c r="P2" s="82"/>
      <c r="Q2" s="82"/>
      <c r="R2" s="82"/>
    </row>
    <row r="3" spans="1:18" s="5" customFormat="1" ht="12.75" hidden="1">
      <c r="A3" s="2"/>
      <c r="B3" s="20" t="s">
        <v>8</v>
      </c>
      <c r="C3" s="7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8" t="s">
        <v>7</v>
      </c>
      <c r="K3" s="20" t="s">
        <v>8</v>
      </c>
      <c r="L3" s="7"/>
      <c r="M3" s="7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8" t="s">
        <v>7</v>
      </c>
    </row>
    <row r="4" spans="1:18" s="5" customFormat="1" ht="12.75" hidden="1">
      <c r="A4" s="2"/>
      <c r="B4" s="63">
        <v>35</v>
      </c>
      <c r="C4" s="9" t="s">
        <v>17</v>
      </c>
      <c r="D4" s="10">
        <v>344.4</v>
      </c>
      <c r="E4" s="10">
        <v>282.1</v>
      </c>
      <c r="F4" s="10">
        <v>243</v>
      </c>
      <c r="G4" s="10">
        <v>161.7</v>
      </c>
      <c r="H4" s="10">
        <v>113.6</v>
      </c>
      <c r="I4" s="11">
        <v>39.8</v>
      </c>
      <c r="K4" s="63">
        <v>35</v>
      </c>
      <c r="L4" s="9" t="s">
        <v>17</v>
      </c>
      <c r="M4" s="10">
        <v>335.9</v>
      </c>
      <c r="N4" s="10">
        <v>276.9</v>
      </c>
      <c r="O4" s="10">
        <v>239.2</v>
      </c>
      <c r="P4" s="10">
        <v>159.6</v>
      </c>
      <c r="Q4" s="10">
        <v>111.4</v>
      </c>
      <c r="R4" s="11">
        <v>37.2</v>
      </c>
    </row>
    <row r="5" spans="1:18" s="5" customFormat="1" ht="12.75" hidden="1">
      <c r="A5" s="2"/>
      <c r="B5" s="64"/>
      <c r="C5" s="9" t="s">
        <v>18</v>
      </c>
      <c r="D5" s="10">
        <v>129.4736842105263</v>
      </c>
      <c r="E5" s="10">
        <v>95.62711864406779</v>
      </c>
      <c r="F5" s="10">
        <v>80.73089700996678</v>
      </c>
      <c r="G5" s="10">
        <v>51.99356913183279</v>
      </c>
      <c r="H5" s="10">
        <v>39.859649122807014</v>
      </c>
      <c r="I5" s="11">
        <v>12.321981424148605</v>
      </c>
      <c r="K5" s="64"/>
      <c r="L5" s="9" t="s">
        <v>18</v>
      </c>
      <c r="M5" s="10">
        <v>132.244</v>
      </c>
      <c r="N5" s="10">
        <v>96.1458</v>
      </c>
      <c r="O5" s="10">
        <v>80.5387</v>
      </c>
      <c r="P5" s="10">
        <v>50.9904</v>
      </c>
      <c r="Q5" s="10">
        <v>40.2166</v>
      </c>
      <c r="R5" s="11">
        <v>12</v>
      </c>
    </row>
    <row r="6" spans="1:18" s="5" customFormat="1" ht="12.75" hidden="1">
      <c r="A6" s="2"/>
      <c r="B6" s="63">
        <v>30</v>
      </c>
      <c r="C6" s="9" t="s">
        <v>17</v>
      </c>
      <c r="D6" s="10">
        <v>365.8</v>
      </c>
      <c r="E6" s="10">
        <v>299.3</v>
      </c>
      <c r="F6" s="10">
        <v>257.7</v>
      </c>
      <c r="G6" s="10">
        <v>171.7</v>
      </c>
      <c r="H6" s="10">
        <v>121</v>
      </c>
      <c r="I6" s="11">
        <v>40.4</v>
      </c>
      <c r="K6" s="63">
        <v>30</v>
      </c>
      <c r="L6" s="9" t="s">
        <v>17</v>
      </c>
      <c r="M6" s="10">
        <v>357.6</v>
      </c>
      <c r="N6" s="10">
        <v>294.2</v>
      </c>
      <c r="O6" s="10">
        <v>253.9</v>
      </c>
      <c r="P6" s="10">
        <v>169.7</v>
      </c>
      <c r="Q6" s="10">
        <v>121.7</v>
      </c>
      <c r="R6" s="11">
        <v>42.7</v>
      </c>
    </row>
    <row r="7" spans="1:18" s="5" customFormat="1" ht="12.75" hidden="1">
      <c r="A7" s="2"/>
      <c r="B7" s="64"/>
      <c r="C7" s="9" t="s">
        <v>18</v>
      </c>
      <c r="D7" s="10">
        <v>118</v>
      </c>
      <c r="E7" s="10">
        <v>87.25947521865889</v>
      </c>
      <c r="F7" s="10">
        <v>73.83954154727793</v>
      </c>
      <c r="G7" s="10">
        <v>47.56232686980609</v>
      </c>
      <c r="H7" s="12">
        <v>36.33633633633634</v>
      </c>
      <c r="I7" s="13">
        <v>11.222222222222221</v>
      </c>
      <c r="K7" s="64"/>
      <c r="L7" s="9" t="s">
        <v>18</v>
      </c>
      <c r="M7" s="10">
        <v>120.404</v>
      </c>
      <c r="N7" s="10">
        <v>87.5595</v>
      </c>
      <c r="O7" s="10">
        <v>73.3815</v>
      </c>
      <c r="P7" s="10">
        <v>46.6209</v>
      </c>
      <c r="Q7" s="12">
        <v>36.7674</v>
      </c>
      <c r="R7" s="13">
        <v>11.0909</v>
      </c>
    </row>
    <row r="8" spans="1:18" s="5" customFormat="1" ht="12.75" hidden="1">
      <c r="A8" s="2"/>
      <c r="B8" s="63">
        <v>25</v>
      </c>
      <c r="C8" s="9" t="s">
        <v>17</v>
      </c>
      <c r="D8" s="10">
        <v>385.7</v>
      </c>
      <c r="E8" s="10">
        <v>315.2</v>
      </c>
      <c r="F8" s="10">
        <v>271.3</v>
      </c>
      <c r="G8" s="10">
        <v>181.2</v>
      </c>
      <c r="H8" s="10">
        <v>127.7</v>
      </c>
      <c r="I8" s="11">
        <v>45.2</v>
      </c>
      <c r="K8" s="63">
        <v>25</v>
      </c>
      <c r="L8" s="9" t="s">
        <v>17</v>
      </c>
      <c r="M8" s="10">
        <v>377.8</v>
      </c>
      <c r="N8" s="10">
        <v>310.4</v>
      </c>
      <c r="O8" s="10">
        <v>267.9</v>
      </c>
      <c r="P8" s="10">
        <v>179.3</v>
      </c>
      <c r="Q8" s="10">
        <v>125.6</v>
      </c>
      <c r="R8" s="11">
        <v>44.8</v>
      </c>
    </row>
    <row r="9" spans="1:18" s="5" customFormat="1" ht="12.75" hidden="1">
      <c r="A9" s="2"/>
      <c r="B9" s="64"/>
      <c r="C9" s="9" t="s">
        <v>18</v>
      </c>
      <c r="D9" s="10">
        <v>107.73743016759776</v>
      </c>
      <c r="E9" s="10">
        <v>79.79746835443038</v>
      </c>
      <c r="F9" s="10">
        <v>67.825</v>
      </c>
      <c r="G9" s="10">
        <v>43.87409200968523</v>
      </c>
      <c r="H9" s="12">
        <v>33.34203655352481</v>
      </c>
      <c r="I9" s="13">
        <v>10.438799076212472</v>
      </c>
      <c r="K9" s="64"/>
      <c r="L9" s="9" t="s">
        <v>18</v>
      </c>
      <c r="M9" s="10">
        <v>109.507</v>
      </c>
      <c r="N9" s="10">
        <v>79.7943</v>
      </c>
      <c r="O9" s="10">
        <v>67.1429</v>
      </c>
      <c r="P9" s="10">
        <v>42.7924</v>
      </c>
      <c r="Q9" s="12">
        <v>33.4933</v>
      </c>
      <c r="R9" s="13">
        <v>10.1587</v>
      </c>
    </row>
    <row r="10" spans="1:18" s="5" customFormat="1" ht="12.75" hidden="1">
      <c r="A10" s="2"/>
      <c r="B10" s="63">
        <v>20</v>
      </c>
      <c r="C10" s="9" t="s">
        <v>17</v>
      </c>
      <c r="D10" s="10">
        <v>404.5</v>
      </c>
      <c r="E10" s="10">
        <v>330.1</v>
      </c>
      <c r="F10" s="10">
        <v>284.2</v>
      </c>
      <c r="G10" s="10">
        <v>190.2</v>
      </c>
      <c r="H10" s="10">
        <v>134.7</v>
      </c>
      <c r="I10" s="11">
        <v>46.7</v>
      </c>
      <c r="K10" s="63">
        <v>20</v>
      </c>
      <c r="L10" s="9" t="s">
        <v>17</v>
      </c>
      <c r="M10" s="10">
        <v>397.1</v>
      </c>
      <c r="N10" s="10">
        <v>325.5</v>
      </c>
      <c r="O10" s="10">
        <v>280.8</v>
      </c>
      <c r="P10" s="10">
        <v>188.4</v>
      </c>
      <c r="Q10" s="10">
        <v>137</v>
      </c>
      <c r="R10" s="11">
        <v>46.7</v>
      </c>
    </row>
    <row r="11" spans="1:18" s="5" customFormat="1" ht="13.5" hidden="1" thickBot="1">
      <c r="A11" s="2"/>
      <c r="B11" s="65"/>
      <c r="C11" s="16" t="s">
        <v>18</v>
      </c>
      <c r="D11" s="17">
        <v>98.65853658536587</v>
      </c>
      <c r="E11" s="17">
        <v>73.35555555555555</v>
      </c>
      <c r="F11" s="17">
        <v>62.7373068432671</v>
      </c>
      <c r="G11" s="17">
        <v>40.64102564102564</v>
      </c>
      <c r="H11" s="18">
        <v>30.753424657534246</v>
      </c>
      <c r="I11" s="19">
        <v>9.688796680497925</v>
      </c>
      <c r="K11" s="65"/>
      <c r="L11" s="16" t="s">
        <v>18</v>
      </c>
      <c r="M11" s="17">
        <v>100.025</v>
      </c>
      <c r="N11" s="17">
        <v>73.1461</v>
      </c>
      <c r="O11" s="17">
        <v>61.7143</v>
      </c>
      <c r="P11" s="17">
        <v>39.4969</v>
      </c>
      <c r="Q11" s="18">
        <v>31.0658</v>
      </c>
      <c r="R11" s="19">
        <v>9.39638</v>
      </c>
    </row>
    <row r="12" spans="1:18" s="5" customFormat="1" ht="12.75" hidden="1">
      <c r="A12" s="2"/>
      <c r="B12" s="80" t="s">
        <v>1</v>
      </c>
      <c r="C12" s="81"/>
      <c r="D12" s="30">
        <v>1</v>
      </c>
      <c r="E12" s="30">
        <v>0.75</v>
      </c>
      <c r="F12" s="30">
        <v>0.5</v>
      </c>
      <c r="G12" s="31">
        <v>0.25</v>
      </c>
      <c r="H12" s="28"/>
      <c r="I12" s="26"/>
      <c r="K12" s="80" t="s">
        <v>1</v>
      </c>
      <c r="L12" s="81"/>
      <c r="M12" s="30">
        <v>1</v>
      </c>
      <c r="N12" s="30">
        <v>0.75</v>
      </c>
      <c r="O12" s="30">
        <v>0.5</v>
      </c>
      <c r="P12" s="31">
        <v>0.25</v>
      </c>
      <c r="Q12" s="28"/>
      <c r="R12" s="26"/>
    </row>
    <row r="13" spans="1:18" s="5" customFormat="1" ht="13.5" hidden="1" thickBot="1">
      <c r="A13" s="2"/>
      <c r="B13" s="68"/>
      <c r="C13" s="69"/>
      <c r="D13" s="15">
        <v>2.66</v>
      </c>
      <c r="E13" s="15">
        <v>3.4889800101690707</v>
      </c>
      <c r="F13" s="15">
        <v>4.090033526777343</v>
      </c>
      <c r="G13" s="32">
        <v>4.503136870472451</v>
      </c>
      <c r="H13" s="29"/>
      <c r="I13" s="25"/>
      <c r="K13" s="68"/>
      <c r="L13" s="69"/>
      <c r="M13" s="15">
        <v>2.5400018148271375</v>
      </c>
      <c r="N13" s="15">
        <v>3.462705640470472</v>
      </c>
      <c r="O13" s="15">
        <v>4.11370453077283</v>
      </c>
      <c r="P13" s="32">
        <v>4.578461249915833</v>
      </c>
      <c r="Q13" s="29"/>
      <c r="R13" s="25"/>
    </row>
    <row r="14" spans="1:18" ht="12.75" hidden="1">
      <c r="A14" s="1"/>
      <c r="B14" s="1"/>
      <c r="C14" s="1"/>
      <c r="D14" s="3"/>
      <c r="E14" s="3"/>
      <c r="F14" s="4"/>
      <c r="G14" s="4"/>
      <c r="H14" s="4"/>
      <c r="I14" s="4"/>
      <c r="K14" s="2"/>
      <c r="L14" s="2"/>
      <c r="M14" s="35"/>
      <c r="N14" s="35"/>
      <c r="O14" s="36"/>
      <c r="P14" s="36"/>
      <c r="Q14" s="36"/>
      <c r="R14" s="36"/>
    </row>
    <row r="15" spans="1:18" ht="12.75" hidden="1">
      <c r="A15" s="1"/>
      <c r="B15" s="70" t="s">
        <v>10</v>
      </c>
      <c r="C15" s="70"/>
      <c r="D15" s="70"/>
      <c r="E15" s="70"/>
      <c r="F15" s="70"/>
      <c r="G15" s="70"/>
      <c r="H15" s="70"/>
      <c r="I15" s="70"/>
      <c r="K15" s="83" t="s">
        <v>10</v>
      </c>
      <c r="L15" s="83"/>
      <c r="M15" s="83"/>
      <c r="N15" s="83"/>
      <c r="O15" s="83"/>
      <c r="P15" s="83"/>
      <c r="Q15" s="83"/>
      <c r="R15" s="83"/>
    </row>
    <row r="16" spans="1:18" ht="16.5" thickBot="1">
      <c r="A16" s="1"/>
      <c r="B16" s="71" t="str">
        <f ca="1">MID(CELL("filename",A1),FIND("]",CELL("filename",A1))+1,255)</f>
        <v>YLAA0360SE</v>
      </c>
      <c r="C16" s="71"/>
      <c r="D16" s="71"/>
      <c r="E16" s="71"/>
      <c r="F16" s="71"/>
      <c r="G16" s="71"/>
      <c r="H16" s="71"/>
      <c r="I16" s="71"/>
      <c r="K16" s="84" t="str">
        <f ca="1">MID(CELL("filename",J1),FIND("]",CELL("filename",J1))+1,255)&amp;"-LS"</f>
        <v>YLAA0360SE-LS</v>
      </c>
      <c r="L16" s="84"/>
      <c r="M16" s="84"/>
      <c r="N16" s="84"/>
      <c r="O16" s="84"/>
      <c r="P16" s="84"/>
      <c r="Q16" s="84"/>
      <c r="R16" s="84"/>
    </row>
    <row r="17" spans="1:18" ht="12.75">
      <c r="A17" s="1"/>
      <c r="B17" s="6" t="s">
        <v>8</v>
      </c>
      <c r="C17" s="7"/>
      <c r="D17" s="21" t="s">
        <v>2</v>
      </c>
      <c r="E17" s="21" t="s">
        <v>3</v>
      </c>
      <c r="F17" s="21" t="s">
        <v>4</v>
      </c>
      <c r="G17" s="21" t="s">
        <v>5</v>
      </c>
      <c r="H17" s="21" t="s">
        <v>6</v>
      </c>
      <c r="I17" s="22" t="s">
        <v>7</v>
      </c>
      <c r="K17" s="6" t="s">
        <v>8</v>
      </c>
      <c r="L17" s="7"/>
      <c r="M17" s="21" t="s">
        <v>2</v>
      </c>
      <c r="N17" s="21" t="s">
        <v>3</v>
      </c>
      <c r="O17" s="21" t="s">
        <v>4</v>
      </c>
      <c r="P17" s="21" t="s">
        <v>5</v>
      </c>
      <c r="Q17" s="21" t="s">
        <v>6</v>
      </c>
      <c r="R17" s="22" t="s">
        <v>7</v>
      </c>
    </row>
    <row r="18" spans="1:18" ht="12.75">
      <c r="A18" s="1"/>
      <c r="B18" s="63">
        <v>35</v>
      </c>
      <c r="C18" s="9" t="s">
        <v>17</v>
      </c>
      <c r="D18" s="10">
        <f aca="true" t="shared" si="0" ref="D18:I23">ROUND(D4,3-(1+INT(LOG10(ABS(D4)))))</f>
        <v>344</v>
      </c>
      <c r="E18" s="10">
        <f t="shared" si="0"/>
        <v>282</v>
      </c>
      <c r="F18" s="10">
        <f t="shared" si="0"/>
        <v>243</v>
      </c>
      <c r="G18" s="10">
        <f t="shared" si="0"/>
        <v>162</v>
      </c>
      <c r="H18" s="10">
        <f t="shared" si="0"/>
        <v>114</v>
      </c>
      <c r="I18" s="11">
        <f t="shared" si="0"/>
        <v>39.8</v>
      </c>
      <c r="K18" s="63">
        <v>35</v>
      </c>
      <c r="L18" s="9" t="s">
        <v>17</v>
      </c>
      <c r="M18" s="10">
        <f aca="true" t="shared" si="1" ref="M18:R18">ROUND(M4,3-(1+INT(LOG10(ABS(M4)))))</f>
        <v>336</v>
      </c>
      <c r="N18" s="10">
        <f t="shared" si="1"/>
        <v>277</v>
      </c>
      <c r="O18" s="10">
        <f t="shared" si="1"/>
        <v>239</v>
      </c>
      <c r="P18" s="10">
        <f t="shared" si="1"/>
        <v>160</v>
      </c>
      <c r="Q18" s="10">
        <f t="shared" si="1"/>
        <v>111</v>
      </c>
      <c r="R18" s="11">
        <f t="shared" si="1"/>
        <v>37.2</v>
      </c>
    </row>
    <row r="19" spans="1:18" ht="12.75">
      <c r="A19" s="1"/>
      <c r="B19" s="64"/>
      <c r="C19" s="9" t="s">
        <v>18</v>
      </c>
      <c r="D19" s="10">
        <f t="shared" si="0"/>
        <v>129</v>
      </c>
      <c r="E19" s="10">
        <f t="shared" si="0"/>
        <v>95.6</v>
      </c>
      <c r="F19" s="10">
        <f t="shared" si="0"/>
        <v>80.7</v>
      </c>
      <c r="G19" s="10">
        <f t="shared" si="0"/>
        <v>52</v>
      </c>
      <c r="H19" s="10">
        <f t="shared" si="0"/>
        <v>39.9</v>
      </c>
      <c r="I19" s="11">
        <f t="shared" si="0"/>
        <v>12.3</v>
      </c>
      <c r="K19" s="64"/>
      <c r="L19" s="9" t="s">
        <v>18</v>
      </c>
      <c r="M19" s="10">
        <f aca="true" t="shared" si="2" ref="M19:R19">ROUND(M5,3-(1+INT(LOG10(ABS(M5)))))</f>
        <v>132</v>
      </c>
      <c r="N19" s="10">
        <f t="shared" si="2"/>
        <v>96.1</v>
      </c>
      <c r="O19" s="10">
        <f t="shared" si="2"/>
        <v>80.5</v>
      </c>
      <c r="P19" s="10">
        <f t="shared" si="2"/>
        <v>51</v>
      </c>
      <c r="Q19" s="10">
        <f t="shared" si="2"/>
        <v>40.2</v>
      </c>
      <c r="R19" s="11">
        <f t="shared" si="2"/>
        <v>12</v>
      </c>
    </row>
    <row r="20" spans="1:18" ht="12.75">
      <c r="A20" s="1"/>
      <c r="B20" s="63">
        <v>30</v>
      </c>
      <c r="C20" s="9" t="s">
        <v>17</v>
      </c>
      <c r="D20" s="10">
        <f t="shared" si="0"/>
        <v>366</v>
      </c>
      <c r="E20" s="10">
        <f t="shared" si="0"/>
        <v>299</v>
      </c>
      <c r="F20" s="10">
        <f t="shared" si="0"/>
        <v>258</v>
      </c>
      <c r="G20" s="10">
        <f t="shared" si="0"/>
        <v>172</v>
      </c>
      <c r="H20" s="10">
        <f t="shared" si="0"/>
        <v>121</v>
      </c>
      <c r="I20" s="11">
        <f t="shared" si="0"/>
        <v>40.4</v>
      </c>
      <c r="K20" s="63">
        <v>30</v>
      </c>
      <c r="L20" s="9" t="s">
        <v>17</v>
      </c>
      <c r="M20" s="10">
        <f aca="true" t="shared" si="3" ref="M20:R20">ROUND(M6,3-(1+INT(LOG10(ABS(M6)))))</f>
        <v>358</v>
      </c>
      <c r="N20" s="10">
        <f t="shared" si="3"/>
        <v>294</v>
      </c>
      <c r="O20" s="10">
        <f t="shared" si="3"/>
        <v>254</v>
      </c>
      <c r="P20" s="10">
        <f t="shared" si="3"/>
        <v>170</v>
      </c>
      <c r="Q20" s="10">
        <f t="shared" si="3"/>
        <v>122</v>
      </c>
      <c r="R20" s="11">
        <f t="shared" si="3"/>
        <v>42.7</v>
      </c>
    </row>
    <row r="21" spans="1:18" ht="12.75">
      <c r="A21" s="1"/>
      <c r="B21" s="64"/>
      <c r="C21" s="9" t="s">
        <v>18</v>
      </c>
      <c r="D21" s="10">
        <f t="shared" si="0"/>
        <v>118</v>
      </c>
      <c r="E21" s="10">
        <f t="shared" si="0"/>
        <v>87.3</v>
      </c>
      <c r="F21" s="10">
        <f t="shared" si="0"/>
        <v>73.8</v>
      </c>
      <c r="G21" s="10">
        <f t="shared" si="0"/>
        <v>47.6</v>
      </c>
      <c r="H21" s="12">
        <f t="shared" si="0"/>
        <v>36.3</v>
      </c>
      <c r="I21" s="13">
        <f t="shared" si="0"/>
        <v>11.2</v>
      </c>
      <c r="K21" s="64"/>
      <c r="L21" s="9" t="s">
        <v>18</v>
      </c>
      <c r="M21" s="10">
        <f aca="true" t="shared" si="4" ref="M21:R21">ROUND(M7,3-(1+INT(LOG10(ABS(M7)))))</f>
        <v>120</v>
      </c>
      <c r="N21" s="10">
        <f t="shared" si="4"/>
        <v>87.6</v>
      </c>
      <c r="O21" s="10">
        <f t="shared" si="4"/>
        <v>73.4</v>
      </c>
      <c r="P21" s="10">
        <f t="shared" si="4"/>
        <v>46.6</v>
      </c>
      <c r="Q21" s="12">
        <f t="shared" si="4"/>
        <v>36.8</v>
      </c>
      <c r="R21" s="13">
        <f t="shared" si="4"/>
        <v>11.1</v>
      </c>
    </row>
    <row r="22" spans="2:18" ht="12.75">
      <c r="B22" s="63">
        <v>25</v>
      </c>
      <c r="C22" s="9" t="s">
        <v>17</v>
      </c>
      <c r="D22" s="10">
        <f t="shared" si="0"/>
        <v>386</v>
      </c>
      <c r="E22" s="10">
        <f t="shared" si="0"/>
        <v>315</v>
      </c>
      <c r="F22" s="10">
        <f t="shared" si="0"/>
        <v>271</v>
      </c>
      <c r="G22" s="10">
        <f t="shared" si="0"/>
        <v>181</v>
      </c>
      <c r="H22" s="10">
        <f t="shared" si="0"/>
        <v>128</v>
      </c>
      <c r="I22" s="11">
        <f t="shared" si="0"/>
        <v>45.2</v>
      </c>
      <c r="K22" s="63">
        <v>25</v>
      </c>
      <c r="L22" s="9" t="s">
        <v>17</v>
      </c>
      <c r="M22" s="10">
        <f aca="true" t="shared" si="5" ref="M22:R22">ROUND(M8,3-(1+INT(LOG10(ABS(M8)))))</f>
        <v>378</v>
      </c>
      <c r="N22" s="10">
        <f t="shared" si="5"/>
        <v>310</v>
      </c>
      <c r="O22" s="10">
        <f t="shared" si="5"/>
        <v>268</v>
      </c>
      <c r="P22" s="10">
        <f t="shared" si="5"/>
        <v>179</v>
      </c>
      <c r="Q22" s="10">
        <f t="shared" si="5"/>
        <v>126</v>
      </c>
      <c r="R22" s="11">
        <f t="shared" si="5"/>
        <v>44.8</v>
      </c>
    </row>
    <row r="23" spans="2:18" ht="12.75">
      <c r="B23" s="64"/>
      <c r="C23" s="9" t="s">
        <v>18</v>
      </c>
      <c r="D23" s="10">
        <f t="shared" si="0"/>
        <v>108</v>
      </c>
      <c r="E23" s="10">
        <f t="shared" si="0"/>
        <v>79.8</v>
      </c>
      <c r="F23" s="10">
        <f t="shared" si="0"/>
        <v>67.8</v>
      </c>
      <c r="G23" s="10">
        <f t="shared" si="0"/>
        <v>43.9</v>
      </c>
      <c r="H23" s="12">
        <f t="shared" si="0"/>
        <v>33.3</v>
      </c>
      <c r="I23" s="13">
        <f t="shared" si="0"/>
        <v>10.4</v>
      </c>
      <c r="K23" s="64"/>
      <c r="L23" s="9" t="s">
        <v>18</v>
      </c>
      <c r="M23" s="10">
        <f aca="true" t="shared" si="6" ref="M23:R23">ROUND(M9,3-(1+INT(LOG10(ABS(M9)))))</f>
        <v>110</v>
      </c>
      <c r="N23" s="10">
        <f t="shared" si="6"/>
        <v>79.8</v>
      </c>
      <c r="O23" s="10">
        <f t="shared" si="6"/>
        <v>67.1</v>
      </c>
      <c r="P23" s="10">
        <f t="shared" si="6"/>
        <v>42.8</v>
      </c>
      <c r="Q23" s="12">
        <f t="shared" si="6"/>
        <v>33.5</v>
      </c>
      <c r="R23" s="13">
        <f t="shared" si="6"/>
        <v>10.2</v>
      </c>
    </row>
    <row r="24" spans="2:18" ht="12.75">
      <c r="B24" s="63">
        <v>20</v>
      </c>
      <c r="C24" s="9" t="s">
        <v>17</v>
      </c>
      <c r="D24" s="10">
        <f aca="true" t="shared" si="7" ref="D24:I24">ROUND(D10,3-(1+INT(LOG10(ABS(D10)))))</f>
        <v>405</v>
      </c>
      <c r="E24" s="10">
        <f t="shared" si="7"/>
        <v>330</v>
      </c>
      <c r="F24" s="10">
        <f t="shared" si="7"/>
        <v>284</v>
      </c>
      <c r="G24" s="10">
        <f t="shared" si="7"/>
        <v>190</v>
      </c>
      <c r="H24" s="10">
        <f t="shared" si="7"/>
        <v>135</v>
      </c>
      <c r="I24" s="11">
        <f t="shared" si="7"/>
        <v>46.7</v>
      </c>
      <c r="K24" s="63">
        <v>20</v>
      </c>
      <c r="L24" s="9" t="s">
        <v>17</v>
      </c>
      <c r="M24" s="10">
        <f aca="true" t="shared" si="8" ref="M24:R24">ROUND(M10,3-(1+INT(LOG10(ABS(M10)))))</f>
        <v>397</v>
      </c>
      <c r="N24" s="10">
        <f t="shared" si="8"/>
        <v>326</v>
      </c>
      <c r="O24" s="10">
        <f t="shared" si="8"/>
        <v>281</v>
      </c>
      <c r="P24" s="10">
        <f t="shared" si="8"/>
        <v>188</v>
      </c>
      <c r="Q24" s="10">
        <f t="shared" si="8"/>
        <v>137</v>
      </c>
      <c r="R24" s="11">
        <f t="shared" si="8"/>
        <v>46.7</v>
      </c>
    </row>
    <row r="25" spans="2:18" ht="13.5" thickBot="1">
      <c r="B25" s="65"/>
      <c r="C25" s="16" t="s">
        <v>18</v>
      </c>
      <c r="D25" s="17">
        <f aca="true" t="shared" si="9" ref="D25:I25">ROUND(D11,3-(1+INT(LOG10(ABS(D11)))))</f>
        <v>98.7</v>
      </c>
      <c r="E25" s="17">
        <f t="shared" si="9"/>
        <v>73.4</v>
      </c>
      <c r="F25" s="17">
        <f t="shared" si="9"/>
        <v>62.7</v>
      </c>
      <c r="G25" s="17">
        <f t="shared" si="9"/>
        <v>40.6</v>
      </c>
      <c r="H25" s="18">
        <f t="shared" si="9"/>
        <v>30.8</v>
      </c>
      <c r="I25" s="19">
        <f t="shared" si="9"/>
        <v>9.69</v>
      </c>
      <c r="K25" s="65"/>
      <c r="L25" s="16" t="s">
        <v>18</v>
      </c>
      <c r="M25" s="17">
        <f aca="true" t="shared" si="10" ref="M25:R25">ROUND(M11,3-(1+INT(LOG10(ABS(M11)))))</f>
        <v>100</v>
      </c>
      <c r="N25" s="17">
        <f t="shared" si="10"/>
        <v>73.1</v>
      </c>
      <c r="O25" s="17">
        <f t="shared" si="10"/>
        <v>61.7</v>
      </c>
      <c r="P25" s="17">
        <f t="shared" si="10"/>
        <v>39.5</v>
      </c>
      <c r="Q25" s="18">
        <f t="shared" si="10"/>
        <v>31.1</v>
      </c>
      <c r="R25" s="19">
        <f t="shared" si="10"/>
        <v>9.4</v>
      </c>
    </row>
    <row r="26" spans="2:18" ht="12.75">
      <c r="B26" s="74" t="s">
        <v>1</v>
      </c>
      <c r="C26" s="75"/>
      <c r="D26" s="30">
        <v>1</v>
      </c>
      <c r="E26" s="30">
        <v>0.75</v>
      </c>
      <c r="F26" s="30">
        <v>0.5</v>
      </c>
      <c r="G26" s="31">
        <v>0.25</v>
      </c>
      <c r="H26" s="28"/>
      <c r="I26" s="26"/>
      <c r="J26" s="27"/>
      <c r="K26" s="74" t="s">
        <v>1</v>
      </c>
      <c r="L26" s="75"/>
      <c r="M26" s="30">
        <v>1</v>
      </c>
      <c r="N26" s="30">
        <v>0.75</v>
      </c>
      <c r="O26" s="30">
        <v>0.5</v>
      </c>
      <c r="P26" s="31">
        <v>0.25</v>
      </c>
      <c r="Q26" s="28"/>
      <c r="R26" s="26"/>
    </row>
    <row r="27" spans="2:18" ht="13.5" thickBot="1">
      <c r="B27" s="76"/>
      <c r="C27" s="77"/>
      <c r="D27" s="15">
        <f>D13</f>
        <v>2.66</v>
      </c>
      <c r="E27" s="15">
        <f>E13</f>
        <v>3.4889800101690707</v>
      </c>
      <c r="F27" s="15">
        <f>F13</f>
        <v>4.090033526777343</v>
      </c>
      <c r="G27" s="32">
        <f>G13</f>
        <v>4.503136870472451</v>
      </c>
      <c r="H27" s="29"/>
      <c r="I27" s="25"/>
      <c r="K27" s="76"/>
      <c r="L27" s="77"/>
      <c r="M27" s="15">
        <f>M13</f>
        <v>2.5400018148271375</v>
      </c>
      <c r="N27" s="15">
        <f>N13</f>
        <v>3.462705640470472</v>
      </c>
      <c r="O27" s="15">
        <f>O13</f>
        <v>4.11370453077283</v>
      </c>
      <c r="P27" s="32">
        <f>P13</f>
        <v>4.578461249915833</v>
      </c>
      <c r="Q27" s="29"/>
      <c r="R27" s="25"/>
    </row>
    <row r="28" spans="2:13" ht="12.75">
      <c r="B28" s="74" t="s">
        <v>0</v>
      </c>
      <c r="C28" s="75"/>
      <c r="D28" s="72">
        <f>D27*0.03+E27*0.33+F27*0.41+G27*0.23</f>
        <v>3.943798629543168</v>
      </c>
      <c r="K28" s="74" t="s">
        <v>0</v>
      </c>
      <c r="L28" s="75"/>
      <c r="M28" s="78">
        <f>M27*0.03+N27*0.33+O27*0.41+P27*0.23</f>
        <v>3.958557860897572</v>
      </c>
    </row>
    <row r="29" spans="2:13" ht="13.5" thickBot="1">
      <c r="B29" s="76"/>
      <c r="C29" s="77"/>
      <c r="D29" s="73"/>
      <c r="K29" s="76"/>
      <c r="L29" s="77"/>
      <c r="M29" s="79"/>
    </row>
    <row r="33" ht="12.75">
      <c r="A33" s="54" t="s">
        <v>24</v>
      </c>
    </row>
  </sheetData>
  <sheetProtection/>
  <mergeCells count="30">
    <mergeCell ref="B28:C29"/>
    <mergeCell ref="D28:D29"/>
    <mergeCell ref="K2:R2"/>
    <mergeCell ref="K4:K5"/>
    <mergeCell ref="K6:K7"/>
    <mergeCell ref="K8:K9"/>
    <mergeCell ref="K10:K11"/>
    <mergeCell ref="K12:L13"/>
    <mergeCell ref="K15:R15"/>
    <mergeCell ref="K16:R16"/>
    <mergeCell ref="K20:K21"/>
    <mergeCell ref="K22:K23"/>
    <mergeCell ref="K24:K25"/>
    <mergeCell ref="K26:L27"/>
    <mergeCell ref="B2:I2"/>
    <mergeCell ref="B15:I15"/>
    <mergeCell ref="B16:I16"/>
    <mergeCell ref="K18:K19"/>
    <mergeCell ref="B12:C13"/>
    <mergeCell ref="B18:B19"/>
    <mergeCell ref="K28:L29"/>
    <mergeCell ref="M28:M29"/>
    <mergeCell ref="B4:B5"/>
    <mergeCell ref="B6:B7"/>
    <mergeCell ref="B8:B9"/>
    <mergeCell ref="B10:B11"/>
    <mergeCell ref="B20:B21"/>
    <mergeCell ref="B22:B23"/>
    <mergeCell ref="B24:B25"/>
    <mergeCell ref="B26:C27"/>
  </mergeCells>
  <hyperlinks>
    <hyperlink ref="A33" location="Summary!A1" display="Back to Summary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16">
      <selection activeCell="A33" sqref="A33"/>
    </sheetView>
  </sheetViews>
  <sheetFormatPr defaultColWidth="9.140625" defaultRowHeight="12.75"/>
  <cols>
    <col min="2" max="2" width="15.00390625" style="0" bestFit="1" customWidth="1"/>
    <col min="3" max="3" width="19.8515625" style="0" bestFit="1" customWidth="1"/>
    <col min="4" max="4" width="11.00390625" style="0" bestFit="1" customWidth="1"/>
    <col min="5" max="8" width="8.8515625" style="0" bestFit="1" customWidth="1"/>
    <col min="11" max="11" width="15.00390625" style="5" bestFit="1" customWidth="1"/>
    <col min="12" max="12" width="19.8515625" style="5" bestFit="1" customWidth="1"/>
    <col min="13" max="13" width="11.00390625" style="5" bestFit="1" customWidth="1"/>
    <col min="14" max="17" width="8.8515625" style="5" bestFit="1" customWidth="1"/>
    <col min="18" max="18" width="9.140625" style="5" customWidth="1"/>
  </cols>
  <sheetData>
    <row r="1" spans="1:14" ht="12.75" hidden="1">
      <c r="A1" s="1"/>
      <c r="B1" s="1"/>
      <c r="C1" s="1"/>
      <c r="D1" s="1"/>
      <c r="E1" s="1"/>
      <c r="K1" s="2"/>
      <c r="L1" s="2"/>
      <c r="M1" s="2"/>
      <c r="N1" s="2"/>
    </row>
    <row r="2" spans="1:17" ht="13.5" hidden="1" thickBot="1">
      <c r="A2" s="1"/>
      <c r="B2" s="62" t="s">
        <v>9</v>
      </c>
      <c r="C2" s="62"/>
      <c r="D2" s="62"/>
      <c r="E2" s="62"/>
      <c r="F2" s="62"/>
      <c r="G2" s="62"/>
      <c r="H2" s="62"/>
      <c r="K2" s="82" t="s">
        <v>9</v>
      </c>
      <c r="L2" s="82"/>
      <c r="M2" s="82"/>
      <c r="N2" s="82"/>
      <c r="O2" s="82"/>
      <c r="P2" s="82"/>
      <c r="Q2" s="82"/>
    </row>
    <row r="3" spans="1:17" ht="12.75" hidden="1">
      <c r="A3" s="2"/>
      <c r="B3" s="20" t="s">
        <v>8</v>
      </c>
      <c r="C3" s="7"/>
      <c r="D3" s="7" t="s">
        <v>2</v>
      </c>
      <c r="E3" s="7" t="s">
        <v>3</v>
      </c>
      <c r="F3" s="7" t="s">
        <v>4</v>
      </c>
      <c r="G3" s="7" t="s">
        <v>5</v>
      </c>
      <c r="H3" s="8" t="s">
        <v>6</v>
      </c>
      <c r="I3" s="5"/>
      <c r="J3" s="5"/>
      <c r="K3" s="20" t="s">
        <v>8</v>
      </c>
      <c r="L3" s="7"/>
      <c r="M3" s="7" t="s">
        <v>2</v>
      </c>
      <c r="N3" s="7" t="s">
        <v>3</v>
      </c>
      <c r="O3" s="7" t="s">
        <v>4</v>
      </c>
      <c r="P3" s="7" t="s">
        <v>5</v>
      </c>
      <c r="Q3" s="8" t="s">
        <v>6</v>
      </c>
    </row>
    <row r="4" spans="1:17" ht="12.75" hidden="1">
      <c r="A4" s="2"/>
      <c r="B4" s="63">
        <v>35</v>
      </c>
      <c r="C4" s="9" t="s">
        <v>17</v>
      </c>
      <c r="D4" s="10">
        <v>385.7</v>
      </c>
      <c r="E4" s="10">
        <v>321</v>
      </c>
      <c r="F4" s="10">
        <v>246</v>
      </c>
      <c r="G4" s="10">
        <v>165.3</v>
      </c>
      <c r="H4" s="11">
        <v>73.5</v>
      </c>
      <c r="I4" s="5"/>
      <c r="J4" s="5"/>
      <c r="K4" s="63">
        <v>35</v>
      </c>
      <c r="L4" s="9" t="s">
        <v>17</v>
      </c>
      <c r="M4" s="10">
        <v>374.4</v>
      </c>
      <c r="N4" s="10">
        <v>313.3</v>
      </c>
      <c r="O4" s="10">
        <v>242</v>
      </c>
      <c r="P4" s="10">
        <v>163.5</v>
      </c>
      <c r="Q4" s="11">
        <v>71.5</v>
      </c>
    </row>
    <row r="5" spans="1:17" ht="12.75" hidden="1">
      <c r="A5" s="2"/>
      <c r="B5" s="64"/>
      <c r="C5" s="9" t="s">
        <v>18</v>
      </c>
      <c r="D5" s="10">
        <v>151.2549019607843</v>
      </c>
      <c r="E5" s="10">
        <v>116.30434782608697</v>
      </c>
      <c r="F5" s="10">
        <v>82.5503355704698</v>
      </c>
      <c r="G5" s="10">
        <v>54.196721311475414</v>
      </c>
      <c r="H5" s="11">
        <v>27.52808988764045</v>
      </c>
      <c r="I5" s="5"/>
      <c r="J5" s="5"/>
      <c r="K5" s="64"/>
      <c r="L5" s="9" t="s">
        <v>18</v>
      </c>
      <c r="M5" s="10">
        <v>155.353</v>
      </c>
      <c r="N5" s="10">
        <v>118.226</v>
      </c>
      <c r="O5" s="10">
        <v>82.3129</v>
      </c>
      <c r="P5" s="10">
        <v>52.7419</v>
      </c>
      <c r="Q5" s="11">
        <v>28.0392</v>
      </c>
    </row>
    <row r="6" spans="1:17" ht="12.75" hidden="1">
      <c r="A6" s="2"/>
      <c r="B6" s="63">
        <v>30</v>
      </c>
      <c r="C6" s="9" t="s">
        <v>17</v>
      </c>
      <c r="D6" s="10">
        <v>410.5</v>
      </c>
      <c r="E6" s="10">
        <v>341.6</v>
      </c>
      <c r="F6" s="10">
        <v>261.5</v>
      </c>
      <c r="G6" s="10">
        <v>175.5</v>
      </c>
      <c r="H6" s="11">
        <v>78.4</v>
      </c>
      <c r="I6" s="5"/>
      <c r="J6" s="5"/>
      <c r="K6" s="63">
        <v>30</v>
      </c>
      <c r="L6" s="9" t="s">
        <v>17</v>
      </c>
      <c r="M6" s="10">
        <v>400</v>
      </c>
      <c r="N6" s="10">
        <v>334.3</v>
      </c>
      <c r="O6" s="10">
        <v>257.6</v>
      </c>
      <c r="P6" s="10">
        <v>173.8</v>
      </c>
      <c r="Q6" s="11">
        <v>76.4</v>
      </c>
    </row>
    <row r="7" spans="1:17" ht="12.75" hidden="1">
      <c r="A7" s="2"/>
      <c r="B7" s="64"/>
      <c r="C7" s="9" t="s">
        <v>18</v>
      </c>
      <c r="D7" s="10">
        <v>138.2154882154882</v>
      </c>
      <c r="E7" s="10">
        <v>106.41744548286606</v>
      </c>
      <c r="F7" s="10">
        <v>75.79710144927536</v>
      </c>
      <c r="G7" s="10">
        <v>50</v>
      </c>
      <c r="H7" s="13">
        <v>25.128205128205128</v>
      </c>
      <c r="I7" s="5"/>
      <c r="J7" s="5"/>
      <c r="K7" s="64"/>
      <c r="L7" s="9" t="s">
        <v>18</v>
      </c>
      <c r="M7" s="10">
        <v>141.844</v>
      </c>
      <c r="N7" s="10">
        <v>107.839</v>
      </c>
      <c r="O7" s="10">
        <v>75.3216</v>
      </c>
      <c r="P7" s="10">
        <v>48.4123</v>
      </c>
      <c r="Q7" s="13">
        <v>25.5518</v>
      </c>
    </row>
    <row r="8" spans="1:17" ht="12.75" hidden="1">
      <c r="A8" s="2"/>
      <c r="B8" s="63">
        <v>25</v>
      </c>
      <c r="C8" s="9" t="s">
        <v>17</v>
      </c>
      <c r="D8" s="10">
        <v>434.4</v>
      </c>
      <c r="E8" s="10">
        <v>361.2</v>
      </c>
      <c r="F8" s="10">
        <v>276</v>
      </c>
      <c r="G8" s="10">
        <v>185.4</v>
      </c>
      <c r="H8" s="11">
        <v>83.1</v>
      </c>
      <c r="I8" s="5"/>
      <c r="J8" s="5"/>
      <c r="K8" s="63">
        <v>25</v>
      </c>
      <c r="L8" s="9" t="s">
        <v>17</v>
      </c>
      <c r="M8" s="10">
        <v>423.8</v>
      </c>
      <c r="N8" s="10">
        <v>354</v>
      </c>
      <c r="O8" s="10">
        <v>272.3</v>
      </c>
      <c r="P8" s="10">
        <v>183.8</v>
      </c>
      <c r="Q8" s="11">
        <v>81.2</v>
      </c>
    </row>
    <row r="9" spans="1:17" ht="12.75" hidden="1">
      <c r="A9" s="2"/>
      <c r="B9" s="64"/>
      <c r="C9" s="9" t="s">
        <v>18</v>
      </c>
      <c r="D9" s="10">
        <v>126.27906976744185</v>
      </c>
      <c r="E9" s="10">
        <v>97.62162162162161</v>
      </c>
      <c r="F9" s="10">
        <v>69.6969696969697</v>
      </c>
      <c r="G9" s="10">
        <v>46.35</v>
      </c>
      <c r="H9" s="13">
        <v>22.955801104972373</v>
      </c>
      <c r="I9" s="5"/>
      <c r="J9" s="5"/>
      <c r="K9" s="64"/>
      <c r="L9" s="9" t="s">
        <v>18</v>
      </c>
      <c r="M9" s="10">
        <v>129.207</v>
      </c>
      <c r="N9" s="10">
        <v>98.8827</v>
      </c>
      <c r="O9" s="10">
        <v>69.1117</v>
      </c>
      <c r="P9" s="10">
        <v>44.6117</v>
      </c>
      <c r="Q9" s="13">
        <v>23.4006</v>
      </c>
    </row>
    <row r="10" spans="1:17" ht="12.75" hidden="1">
      <c r="A10" s="2"/>
      <c r="B10" s="63">
        <v>20</v>
      </c>
      <c r="C10" s="9" t="s">
        <v>17</v>
      </c>
      <c r="D10" s="10">
        <v>457</v>
      </c>
      <c r="E10" s="10">
        <v>379.6</v>
      </c>
      <c r="F10" s="10">
        <v>289.9</v>
      </c>
      <c r="G10" s="10">
        <v>195</v>
      </c>
      <c r="H10" s="11">
        <v>87.6</v>
      </c>
      <c r="I10" s="5"/>
      <c r="J10" s="5"/>
      <c r="K10" s="63">
        <v>20</v>
      </c>
      <c r="L10" s="9" t="s">
        <v>17</v>
      </c>
      <c r="M10" s="10">
        <v>446.9</v>
      </c>
      <c r="N10" s="10">
        <v>372.7</v>
      </c>
      <c r="O10" s="10">
        <v>286.3</v>
      </c>
      <c r="P10" s="10">
        <v>193.4</v>
      </c>
      <c r="Q10" s="11">
        <v>85.7</v>
      </c>
    </row>
    <row r="11" spans="1:17" ht="13.5" hidden="1" thickBot="1">
      <c r="A11" s="2"/>
      <c r="B11" s="65"/>
      <c r="C11" s="16" t="s">
        <v>18</v>
      </c>
      <c r="D11" s="17">
        <v>115.69620253164557</v>
      </c>
      <c r="E11" s="17">
        <v>89.73995271867612</v>
      </c>
      <c r="F11" s="17">
        <v>64.42222222222222</v>
      </c>
      <c r="G11" s="17">
        <v>43.04635761589404</v>
      </c>
      <c r="H11" s="19">
        <v>21.108433734939755</v>
      </c>
      <c r="I11" s="5"/>
      <c r="J11" s="5"/>
      <c r="K11" s="65"/>
      <c r="L11" s="16" t="s">
        <v>18</v>
      </c>
      <c r="M11" s="17">
        <v>118.228</v>
      </c>
      <c r="N11" s="17">
        <v>90.6813</v>
      </c>
      <c r="O11" s="17">
        <v>63.6222</v>
      </c>
      <c r="P11" s="17">
        <v>41.3248</v>
      </c>
      <c r="Q11" s="19">
        <v>21.425</v>
      </c>
    </row>
    <row r="12" spans="1:17" ht="12.75" hidden="1">
      <c r="A12" s="2"/>
      <c r="B12" s="66" t="s">
        <v>1</v>
      </c>
      <c r="C12" s="67"/>
      <c r="D12" s="14">
        <v>1</v>
      </c>
      <c r="E12" s="14">
        <v>0.75</v>
      </c>
      <c r="F12" s="14">
        <v>0.5</v>
      </c>
      <c r="G12" s="14">
        <v>0.25</v>
      </c>
      <c r="H12" s="23"/>
      <c r="I12" s="5"/>
      <c r="J12" s="5"/>
      <c r="K12" s="66" t="s">
        <v>1</v>
      </c>
      <c r="L12" s="67"/>
      <c r="M12" s="14">
        <v>1</v>
      </c>
      <c r="N12" s="14">
        <v>0.75</v>
      </c>
      <c r="O12" s="14">
        <v>0.5</v>
      </c>
      <c r="P12" s="14">
        <v>0.25</v>
      </c>
      <c r="Q12" s="23"/>
    </row>
    <row r="13" spans="1:17" ht="13.5" hidden="1" thickBot="1">
      <c r="A13" s="2"/>
      <c r="B13" s="68"/>
      <c r="C13" s="69"/>
      <c r="D13" s="15">
        <v>2.55</v>
      </c>
      <c r="E13" s="15">
        <v>3.34751569907243</v>
      </c>
      <c r="F13" s="15">
        <v>3.995250735476863</v>
      </c>
      <c r="G13" s="15">
        <v>4.208665832142777</v>
      </c>
      <c r="H13" s="24"/>
      <c r="I13" s="5"/>
      <c r="J13" s="5"/>
      <c r="K13" s="68"/>
      <c r="L13" s="69"/>
      <c r="M13" s="15">
        <v>2.409995301024119</v>
      </c>
      <c r="N13" s="15">
        <v>3.297424460126771</v>
      </c>
      <c r="O13" s="15">
        <v>4.109503973330392</v>
      </c>
      <c r="P13" s="15">
        <v>4.090071018198981</v>
      </c>
      <c r="Q13" s="24"/>
    </row>
    <row r="14" spans="1:17" ht="12.75" hidden="1">
      <c r="A14" s="1"/>
      <c r="B14" s="1"/>
      <c r="C14" s="1"/>
      <c r="D14" s="3"/>
      <c r="E14" s="3"/>
      <c r="F14" s="4"/>
      <c r="G14" s="4"/>
      <c r="H14" s="4"/>
      <c r="K14" s="2"/>
      <c r="L14" s="2"/>
      <c r="M14" s="35"/>
      <c r="N14" s="35"/>
      <c r="O14" s="36"/>
      <c r="P14" s="36"/>
      <c r="Q14" s="36"/>
    </row>
    <row r="15" spans="1:17" ht="12.75" hidden="1">
      <c r="A15" s="1"/>
      <c r="B15" s="70" t="s">
        <v>10</v>
      </c>
      <c r="C15" s="70"/>
      <c r="D15" s="70"/>
      <c r="E15" s="70"/>
      <c r="F15" s="70"/>
      <c r="G15" s="70"/>
      <c r="H15" s="70"/>
      <c r="K15" s="83" t="s">
        <v>10</v>
      </c>
      <c r="L15" s="83"/>
      <c r="M15" s="83"/>
      <c r="N15" s="83"/>
      <c r="O15" s="83"/>
      <c r="P15" s="83"/>
      <c r="Q15" s="83"/>
    </row>
    <row r="16" spans="1:17" ht="16.5" thickBot="1">
      <c r="A16" s="1"/>
      <c r="B16" s="71" t="str">
        <f ca="1">MID(CELL("filename",A1),FIND("]",CELL("filename",A1))+1,255)</f>
        <v>YLAA0400SE</v>
      </c>
      <c r="C16" s="71"/>
      <c r="D16" s="71"/>
      <c r="E16" s="71"/>
      <c r="F16" s="71"/>
      <c r="G16" s="71"/>
      <c r="H16" s="71"/>
      <c r="K16" s="84" t="str">
        <f ca="1">MID(CELL("filename",J1),FIND("]",CELL("filename",J1))+1,255)&amp;"-LS"</f>
        <v>YLAA0400SE-LS</v>
      </c>
      <c r="L16" s="84"/>
      <c r="M16" s="84"/>
      <c r="N16" s="84"/>
      <c r="O16" s="84"/>
      <c r="P16" s="84"/>
      <c r="Q16" s="84"/>
    </row>
    <row r="17" spans="1:17" ht="12.75">
      <c r="A17" s="1"/>
      <c r="B17" s="6" t="s">
        <v>8</v>
      </c>
      <c r="C17" s="7"/>
      <c r="D17" s="21" t="s">
        <v>2</v>
      </c>
      <c r="E17" s="21" t="s">
        <v>3</v>
      </c>
      <c r="F17" s="21" t="s">
        <v>4</v>
      </c>
      <c r="G17" s="21" t="s">
        <v>5</v>
      </c>
      <c r="H17" s="22" t="s">
        <v>6</v>
      </c>
      <c r="K17" s="6" t="s">
        <v>8</v>
      </c>
      <c r="L17" s="7"/>
      <c r="M17" s="21" t="s">
        <v>2</v>
      </c>
      <c r="N17" s="21" t="s">
        <v>3</v>
      </c>
      <c r="O17" s="21" t="s">
        <v>4</v>
      </c>
      <c r="P17" s="21" t="s">
        <v>5</v>
      </c>
      <c r="Q17" s="22" t="s">
        <v>6</v>
      </c>
    </row>
    <row r="18" spans="1:17" ht="12.75">
      <c r="A18" s="1"/>
      <c r="B18" s="63">
        <v>35</v>
      </c>
      <c r="C18" s="9" t="s">
        <v>17</v>
      </c>
      <c r="D18" s="10">
        <f>ROUND(D4,3-(1+INT(LOG10(ABS(D4)))))</f>
        <v>386</v>
      </c>
      <c r="E18" s="10">
        <f>ROUND(E4,3-(1+INT(LOG10(ABS(E4)))))</f>
        <v>321</v>
      </c>
      <c r="F18" s="10">
        <f>ROUND(F4,3-(1+INT(LOG10(ABS(F4)))))</f>
        <v>246</v>
      </c>
      <c r="G18" s="10">
        <f>ROUND(G4,3-(1+INT(LOG10(ABS(G4)))))</f>
        <v>165</v>
      </c>
      <c r="H18" s="11">
        <f>ROUND(H4,3-(1+INT(LOG10(ABS(H4)))))</f>
        <v>73.5</v>
      </c>
      <c r="K18" s="63">
        <v>35</v>
      </c>
      <c r="L18" s="9" t="s">
        <v>17</v>
      </c>
      <c r="M18" s="10">
        <f aca="true" t="shared" si="0" ref="M18:Q25">ROUND(M4,3-(1+INT(LOG10(ABS(M4)))))</f>
        <v>374</v>
      </c>
      <c r="N18" s="10">
        <f t="shared" si="0"/>
        <v>313</v>
      </c>
      <c r="O18" s="10">
        <f t="shared" si="0"/>
        <v>242</v>
      </c>
      <c r="P18" s="10">
        <f t="shared" si="0"/>
        <v>164</v>
      </c>
      <c r="Q18" s="11">
        <f t="shared" si="0"/>
        <v>71.5</v>
      </c>
    </row>
    <row r="19" spans="1:17" ht="12.75">
      <c r="A19" s="1"/>
      <c r="B19" s="64"/>
      <c r="C19" s="9" t="s">
        <v>18</v>
      </c>
      <c r="D19" s="10">
        <f aca="true" t="shared" si="1" ref="D19:H25">ROUND(D5,3-(1+INT(LOG10(ABS(D5)))))</f>
        <v>151</v>
      </c>
      <c r="E19" s="10">
        <f t="shared" si="1"/>
        <v>116</v>
      </c>
      <c r="F19" s="10">
        <f t="shared" si="1"/>
        <v>82.6</v>
      </c>
      <c r="G19" s="10">
        <f t="shared" si="1"/>
        <v>54.2</v>
      </c>
      <c r="H19" s="11">
        <f t="shared" si="1"/>
        <v>27.5</v>
      </c>
      <c r="K19" s="64"/>
      <c r="L19" s="9" t="s">
        <v>18</v>
      </c>
      <c r="M19" s="10">
        <f t="shared" si="0"/>
        <v>155</v>
      </c>
      <c r="N19" s="10">
        <f t="shared" si="0"/>
        <v>118</v>
      </c>
      <c r="O19" s="10">
        <f t="shared" si="0"/>
        <v>82.3</v>
      </c>
      <c r="P19" s="10">
        <f t="shared" si="0"/>
        <v>52.7</v>
      </c>
      <c r="Q19" s="11">
        <f t="shared" si="0"/>
        <v>28</v>
      </c>
    </row>
    <row r="20" spans="1:17" ht="12.75">
      <c r="A20" s="1"/>
      <c r="B20" s="63">
        <v>30</v>
      </c>
      <c r="C20" s="9" t="s">
        <v>17</v>
      </c>
      <c r="D20" s="10">
        <f t="shared" si="1"/>
        <v>411</v>
      </c>
      <c r="E20" s="10">
        <f t="shared" si="1"/>
        <v>342</v>
      </c>
      <c r="F20" s="10">
        <f t="shared" si="1"/>
        <v>262</v>
      </c>
      <c r="G20" s="10">
        <f t="shared" si="1"/>
        <v>176</v>
      </c>
      <c r="H20" s="11">
        <f t="shared" si="1"/>
        <v>78.4</v>
      </c>
      <c r="K20" s="63">
        <v>30</v>
      </c>
      <c r="L20" s="9" t="s">
        <v>17</v>
      </c>
      <c r="M20" s="10">
        <f t="shared" si="0"/>
        <v>400</v>
      </c>
      <c r="N20" s="10">
        <f t="shared" si="0"/>
        <v>334</v>
      </c>
      <c r="O20" s="10">
        <f t="shared" si="0"/>
        <v>258</v>
      </c>
      <c r="P20" s="10">
        <f t="shared" si="0"/>
        <v>174</v>
      </c>
      <c r="Q20" s="11">
        <f t="shared" si="0"/>
        <v>76.4</v>
      </c>
    </row>
    <row r="21" spans="1:17" ht="12.75">
      <c r="A21" s="1"/>
      <c r="B21" s="64"/>
      <c r="C21" s="9" t="s">
        <v>18</v>
      </c>
      <c r="D21" s="10">
        <f t="shared" si="1"/>
        <v>138</v>
      </c>
      <c r="E21" s="10">
        <f t="shared" si="1"/>
        <v>106</v>
      </c>
      <c r="F21" s="10">
        <f t="shared" si="1"/>
        <v>75.8</v>
      </c>
      <c r="G21" s="10">
        <f t="shared" si="1"/>
        <v>50</v>
      </c>
      <c r="H21" s="13">
        <f t="shared" si="1"/>
        <v>25.1</v>
      </c>
      <c r="K21" s="64"/>
      <c r="L21" s="9" t="s">
        <v>18</v>
      </c>
      <c r="M21" s="10">
        <f t="shared" si="0"/>
        <v>142</v>
      </c>
      <c r="N21" s="10">
        <f t="shared" si="0"/>
        <v>108</v>
      </c>
      <c r="O21" s="10">
        <f t="shared" si="0"/>
        <v>75.3</v>
      </c>
      <c r="P21" s="10">
        <f t="shared" si="0"/>
        <v>48.4</v>
      </c>
      <c r="Q21" s="13">
        <f t="shared" si="0"/>
        <v>25.6</v>
      </c>
    </row>
    <row r="22" spans="2:17" ht="12.75">
      <c r="B22" s="63">
        <v>25</v>
      </c>
      <c r="C22" s="9" t="s">
        <v>17</v>
      </c>
      <c r="D22" s="10">
        <f t="shared" si="1"/>
        <v>434</v>
      </c>
      <c r="E22" s="10">
        <f t="shared" si="1"/>
        <v>361</v>
      </c>
      <c r="F22" s="10">
        <f t="shared" si="1"/>
        <v>276</v>
      </c>
      <c r="G22" s="10">
        <f t="shared" si="1"/>
        <v>185</v>
      </c>
      <c r="H22" s="11">
        <f t="shared" si="1"/>
        <v>83.1</v>
      </c>
      <c r="K22" s="63">
        <v>25</v>
      </c>
      <c r="L22" s="9" t="s">
        <v>17</v>
      </c>
      <c r="M22" s="10">
        <f t="shared" si="0"/>
        <v>424</v>
      </c>
      <c r="N22" s="10">
        <f t="shared" si="0"/>
        <v>354</v>
      </c>
      <c r="O22" s="10">
        <f t="shared" si="0"/>
        <v>272</v>
      </c>
      <c r="P22" s="10">
        <f t="shared" si="0"/>
        <v>184</v>
      </c>
      <c r="Q22" s="11">
        <f t="shared" si="0"/>
        <v>81.2</v>
      </c>
    </row>
    <row r="23" spans="2:17" ht="12.75">
      <c r="B23" s="64"/>
      <c r="C23" s="9" t="s">
        <v>18</v>
      </c>
      <c r="D23" s="10">
        <f t="shared" si="1"/>
        <v>126</v>
      </c>
      <c r="E23" s="10">
        <f t="shared" si="1"/>
        <v>97.6</v>
      </c>
      <c r="F23" s="10">
        <f t="shared" si="1"/>
        <v>69.7</v>
      </c>
      <c r="G23" s="10">
        <f t="shared" si="1"/>
        <v>46.4</v>
      </c>
      <c r="H23" s="13">
        <f t="shared" si="1"/>
        <v>23</v>
      </c>
      <c r="K23" s="64"/>
      <c r="L23" s="9" t="s">
        <v>18</v>
      </c>
      <c r="M23" s="10">
        <f t="shared" si="0"/>
        <v>129</v>
      </c>
      <c r="N23" s="10">
        <f t="shared" si="0"/>
        <v>98.9</v>
      </c>
      <c r="O23" s="10">
        <f t="shared" si="0"/>
        <v>69.1</v>
      </c>
      <c r="P23" s="10">
        <f t="shared" si="0"/>
        <v>44.6</v>
      </c>
      <c r="Q23" s="13">
        <f t="shared" si="0"/>
        <v>23.4</v>
      </c>
    </row>
    <row r="24" spans="2:17" ht="12.75">
      <c r="B24" s="63">
        <v>20</v>
      </c>
      <c r="C24" s="9" t="s">
        <v>17</v>
      </c>
      <c r="D24" s="10">
        <f t="shared" si="1"/>
        <v>457</v>
      </c>
      <c r="E24" s="10">
        <f t="shared" si="1"/>
        <v>380</v>
      </c>
      <c r="F24" s="10">
        <f t="shared" si="1"/>
        <v>290</v>
      </c>
      <c r="G24" s="10">
        <f t="shared" si="1"/>
        <v>195</v>
      </c>
      <c r="H24" s="11">
        <f t="shared" si="1"/>
        <v>87.6</v>
      </c>
      <c r="K24" s="63">
        <v>20</v>
      </c>
      <c r="L24" s="9" t="s">
        <v>17</v>
      </c>
      <c r="M24" s="10">
        <f t="shared" si="0"/>
        <v>447</v>
      </c>
      <c r="N24" s="10">
        <f t="shared" si="0"/>
        <v>373</v>
      </c>
      <c r="O24" s="10">
        <f t="shared" si="0"/>
        <v>286</v>
      </c>
      <c r="P24" s="10">
        <f t="shared" si="0"/>
        <v>193</v>
      </c>
      <c r="Q24" s="11">
        <f t="shared" si="0"/>
        <v>85.7</v>
      </c>
    </row>
    <row r="25" spans="2:17" ht="13.5" thickBot="1">
      <c r="B25" s="65"/>
      <c r="C25" s="16" t="s">
        <v>18</v>
      </c>
      <c r="D25" s="17">
        <f t="shared" si="1"/>
        <v>116</v>
      </c>
      <c r="E25" s="17">
        <f t="shared" si="1"/>
        <v>89.7</v>
      </c>
      <c r="F25" s="17">
        <f t="shared" si="1"/>
        <v>64.4</v>
      </c>
      <c r="G25" s="17">
        <f t="shared" si="1"/>
        <v>43</v>
      </c>
      <c r="H25" s="19">
        <f t="shared" si="1"/>
        <v>21.1</v>
      </c>
      <c r="K25" s="65"/>
      <c r="L25" s="16" t="s">
        <v>18</v>
      </c>
      <c r="M25" s="17">
        <f t="shared" si="0"/>
        <v>118</v>
      </c>
      <c r="N25" s="17">
        <f t="shared" si="0"/>
        <v>90.7</v>
      </c>
      <c r="O25" s="17">
        <f t="shared" si="0"/>
        <v>63.6</v>
      </c>
      <c r="P25" s="17">
        <f t="shared" si="0"/>
        <v>41.3</v>
      </c>
      <c r="Q25" s="19">
        <f t="shared" si="0"/>
        <v>21.4</v>
      </c>
    </row>
    <row r="26" spans="2:18" ht="12.75">
      <c r="B26" s="74" t="s">
        <v>1</v>
      </c>
      <c r="C26" s="75"/>
      <c r="D26" s="30">
        <v>1</v>
      </c>
      <c r="E26" s="30">
        <v>0.75</v>
      </c>
      <c r="F26" s="30">
        <v>0.5</v>
      </c>
      <c r="G26" s="31">
        <v>0.25</v>
      </c>
      <c r="H26" s="28"/>
      <c r="I26" s="27"/>
      <c r="K26" s="74" t="s">
        <v>1</v>
      </c>
      <c r="L26" s="75"/>
      <c r="M26" s="30">
        <v>1</v>
      </c>
      <c r="N26" s="30">
        <v>0.75</v>
      </c>
      <c r="O26" s="30">
        <v>0.5</v>
      </c>
      <c r="P26" s="31">
        <v>0.25</v>
      </c>
      <c r="Q26" s="28"/>
      <c r="R26" s="37"/>
    </row>
    <row r="27" spans="2:17" ht="13.5" thickBot="1">
      <c r="B27" s="76"/>
      <c r="C27" s="77"/>
      <c r="D27" s="15">
        <f>D13</f>
        <v>2.55</v>
      </c>
      <c r="E27" s="15">
        <f>E13</f>
        <v>3.34751569907243</v>
      </c>
      <c r="F27" s="15">
        <f>F13</f>
        <v>3.995250735476863</v>
      </c>
      <c r="G27" s="32">
        <f>G13</f>
        <v>4.208665832142777</v>
      </c>
      <c r="H27" s="29"/>
      <c r="K27" s="76"/>
      <c r="L27" s="77"/>
      <c r="M27" s="15">
        <f>M13</f>
        <v>2.409995301024119</v>
      </c>
      <c r="N27" s="15">
        <f>N13</f>
        <v>3.297424460126771</v>
      </c>
      <c r="O27" s="15">
        <f>O13</f>
        <v>4.109503973330392</v>
      </c>
      <c r="P27" s="32">
        <f>P13</f>
        <v>4.090071018198981</v>
      </c>
      <c r="Q27" s="29"/>
    </row>
    <row r="28" spans="2:13" ht="12.75">
      <c r="B28" s="74" t="s">
        <v>0</v>
      </c>
      <c r="C28" s="75"/>
      <c r="D28" s="72">
        <f>D27*0.03+E27*0.33+F27*0.41+G27*0.23</f>
        <v>3.787226123632254</v>
      </c>
      <c r="K28" s="74" t="s">
        <v>0</v>
      </c>
      <c r="L28" s="75"/>
      <c r="M28" s="78">
        <f>M27*0.03+N27*0.33+O27*0.41+P27*0.23</f>
        <v>3.7860628941237846</v>
      </c>
    </row>
    <row r="29" spans="2:13" ht="13.5" thickBot="1">
      <c r="B29" s="76"/>
      <c r="C29" s="77"/>
      <c r="D29" s="73"/>
      <c r="K29" s="76"/>
      <c r="L29" s="77"/>
      <c r="M29" s="79"/>
    </row>
    <row r="33" ht="12.75">
      <c r="A33" s="54" t="s">
        <v>24</v>
      </c>
    </row>
  </sheetData>
  <sheetProtection/>
  <mergeCells count="30">
    <mergeCell ref="K12:L13"/>
    <mergeCell ref="K15:Q15"/>
    <mergeCell ref="K16:Q16"/>
    <mergeCell ref="K26:L27"/>
    <mergeCell ref="K28:L29"/>
    <mergeCell ref="M28:M29"/>
    <mergeCell ref="K18:K19"/>
    <mergeCell ref="K20:K21"/>
    <mergeCell ref="K22:K23"/>
    <mergeCell ref="K24:K25"/>
    <mergeCell ref="B28:C29"/>
    <mergeCell ref="B22:B23"/>
    <mergeCell ref="B24:B25"/>
    <mergeCell ref="B26:C27"/>
    <mergeCell ref="D28:D29"/>
    <mergeCell ref="K2:Q2"/>
    <mergeCell ref="K4:K5"/>
    <mergeCell ref="K6:K7"/>
    <mergeCell ref="K8:K9"/>
    <mergeCell ref="K10:K11"/>
    <mergeCell ref="B2:H2"/>
    <mergeCell ref="B15:H15"/>
    <mergeCell ref="B16:H16"/>
    <mergeCell ref="B20:B21"/>
    <mergeCell ref="B12:C13"/>
    <mergeCell ref="B18:B19"/>
    <mergeCell ref="B4:B5"/>
    <mergeCell ref="B6:B7"/>
    <mergeCell ref="B8:B9"/>
    <mergeCell ref="B10:B11"/>
  </mergeCells>
  <hyperlinks>
    <hyperlink ref="A33" location="Summary!A1" display="Back to Summary Pag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16">
      <selection activeCell="A33" sqref="A33"/>
    </sheetView>
  </sheetViews>
  <sheetFormatPr defaultColWidth="9.140625" defaultRowHeight="12.75"/>
  <cols>
    <col min="2" max="2" width="15.00390625" style="0" bestFit="1" customWidth="1"/>
    <col min="3" max="3" width="19.8515625" style="0" bestFit="1" customWidth="1"/>
    <col min="4" max="4" width="11.00390625" style="0" bestFit="1" customWidth="1"/>
    <col min="5" max="8" width="8.8515625" style="0" bestFit="1" customWidth="1"/>
    <col min="11" max="11" width="15.00390625" style="5" bestFit="1" customWidth="1"/>
    <col min="12" max="12" width="19.8515625" style="5" bestFit="1" customWidth="1"/>
    <col min="13" max="13" width="11.00390625" style="5" bestFit="1" customWidth="1"/>
    <col min="14" max="17" width="8.8515625" style="5" bestFit="1" customWidth="1"/>
    <col min="18" max="18" width="9.140625" style="5" customWidth="1"/>
  </cols>
  <sheetData>
    <row r="1" spans="1:14" ht="12.75" hidden="1">
      <c r="A1" s="1"/>
      <c r="B1" s="1"/>
      <c r="C1" s="1"/>
      <c r="D1" s="1"/>
      <c r="E1" s="1"/>
      <c r="K1" s="2"/>
      <c r="L1" s="2"/>
      <c r="M1" s="2"/>
      <c r="N1" s="2"/>
    </row>
    <row r="2" spans="1:17" ht="13.5" hidden="1" thickBot="1">
      <c r="A2" s="1"/>
      <c r="B2" s="62" t="s">
        <v>9</v>
      </c>
      <c r="C2" s="62"/>
      <c r="D2" s="62"/>
      <c r="E2" s="62"/>
      <c r="F2" s="62"/>
      <c r="G2" s="62"/>
      <c r="H2" s="62"/>
      <c r="K2" s="82" t="s">
        <v>9</v>
      </c>
      <c r="L2" s="82"/>
      <c r="M2" s="82"/>
      <c r="N2" s="82"/>
      <c r="O2" s="82"/>
      <c r="P2" s="82"/>
      <c r="Q2" s="82"/>
    </row>
    <row r="3" spans="1:18" s="5" customFormat="1" ht="12.75" hidden="1">
      <c r="A3" s="2"/>
      <c r="B3" s="20" t="s">
        <v>8</v>
      </c>
      <c r="C3" s="7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8" t="s">
        <v>7</v>
      </c>
      <c r="K3" s="20" t="s">
        <v>8</v>
      </c>
      <c r="L3" s="7"/>
      <c r="M3" s="7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8" t="s">
        <v>7</v>
      </c>
    </row>
    <row r="4" spans="1:18" s="5" customFormat="1" ht="12.75" hidden="1">
      <c r="A4" s="2"/>
      <c r="B4" s="63">
        <v>35</v>
      </c>
      <c r="C4" s="9" t="s">
        <v>17</v>
      </c>
      <c r="D4" s="10">
        <v>418.3</v>
      </c>
      <c r="E4" s="10">
        <v>353.2</v>
      </c>
      <c r="F4" s="10">
        <v>295.3</v>
      </c>
      <c r="G4" s="10">
        <v>205.1</v>
      </c>
      <c r="H4" s="10">
        <v>140.5</v>
      </c>
      <c r="I4" s="11">
        <v>58.6</v>
      </c>
      <c r="K4" s="63">
        <v>35</v>
      </c>
      <c r="L4" s="9" t="s">
        <v>17</v>
      </c>
      <c r="M4" s="10">
        <v>407.7</v>
      </c>
      <c r="N4" s="10">
        <v>346.2</v>
      </c>
      <c r="O4" s="10">
        <v>290.4</v>
      </c>
      <c r="P4" s="10">
        <v>201.3</v>
      </c>
      <c r="Q4" s="10">
        <v>138.2</v>
      </c>
      <c r="R4" s="11">
        <v>57.4</v>
      </c>
    </row>
    <row r="5" spans="1:18" s="5" customFormat="1" ht="12.75" hidden="1">
      <c r="A5" s="2"/>
      <c r="B5" s="64"/>
      <c r="C5" s="9" t="s">
        <v>18</v>
      </c>
      <c r="D5" s="10">
        <v>155.5018587360595</v>
      </c>
      <c r="E5" s="10">
        <v>121.37457044673539</v>
      </c>
      <c r="F5" s="10">
        <v>97.13815789473685</v>
      </c>
      <c r="G5" s="10">
        <v>68.8255033557047</v>
      </c>
      <c r="H5" s="10">
        <v>46.52317880794702</v>
      </c>
      <c r="I5" s="11">
        <v>20.347222222222225</v>
      </c>
      <c r="K5" s="64"/>
      <c r="L5" s="9" t="s">
        <v>18</v>
      </c>
      <c r="M5" s="10">
        <v>158.638</v>
      </c>
      <c r="N5" s="10">
        <v>121.901</v>
      </c>
      <c r="O5" s="10">
        <v>96.4784</v>
      </c>
      <c r="P5" s="10">
        <v>68.7031</v>
      </c>
      <c r="Q5" s="10">
        <v>46.2207</v>
      </c>
      <c r="R5" s="11">
        <v>20.5</v>
      </c>
    </row>
    <row r="6" spans="1:18" s="5" customFormat="1" ht="12.75" hidden="1">
      <c r="A6" s="2"/>
      <c r="B6" s="63">
        <v>30</v>
      </c>
      <c r="C6" s="9" t="s">
        <v>17</v>
      </c>
      <c r="D6" s="10">
        <v>444.6</v>
      </c>
      <c r="E6" s="10">
        <v>375.3</v>
      </c>
      <c r="F6" s="10">
        <v>314</v>
      </c>
      <c r="G6" s="10">
        <v>218.8</v>
      </c>
      <c r="H6" s="10">
        <v>149.5</v>
      </c>
      <c r="I6" s="11">
        <v>62.5</v>
      </c>
      <c r="K6" s="63">
        <v>30</v>
      </c>
      <c r="L6" s="9" t="s">
        <v>17</v>
      </c>
      <c r="M6" s="10">
        <v>434.5</v>
      </c>
      <c r="N6" s="10">
        <v>368.3</v>
      </c>
      <c r="O6" s="10">
        <v>309.3</v>
      </c>
      <c r="P6" s="10">
        <v>215.1</v>
      </c>
      <c r="Q6" s="10">
        <v>147.2</v>
      </c>
      <c r="R6" s="11">
        <v>62.4</v>
      </c>
    </row>
    <row r="7" spans="1:18" s="5" customFormat="1" ht="12.75" hidden="1">
      <c r="A7" s="2"/>
      <c r="B7" s="64"/>
      <c r="C7" s="9" t="s">
        <v>18</v>
      </c>
      <c r="D7" s="10">
        <v>142.0447284345048</v>
      </c>
      <c r="E7" s="10">
        <v>111.03550295857988</v>
      </c>
      <c r="F7" s="10">
        <v>88.95184135977338</v>
      </c>
      <c r="G7" s="10">
        <v>63.236994219653184</v>
      </c>
      <c r="H7" s="12">
        <v>42.714285714285715</v>
      </c>
      <c r="I7" s="13">
        <v>18.65671641791045</v>
      </c>
      <c r="K7" s="64"/>
      <c r="L7" s="9" t="s">
        <v>18</v>
      </c>
      <c r="M7" s="10">
        <v>144.352</v>
      </c>
      <c r="N7" s="10">
        <v>111.606</v>
      </c>
      <c r="O7" s="10">
        <v>88.3714</v>
      </c>
      <c r="P7" s="10">
        <v>62.8947</v>
      </c>
      <c r="Q7" s="12">
        <v>42.4207</v>
      </c>
      <c r="R7" s="13">
        <v>18.852</v>
      </c>
    </row>
    <row r="8" spans="1:18" s="5" customFormat="1" ht="12.75" hidden="1">
      <c r="A8" s="2"/>
      <c r="B8" s="63">
        <v>25</v>
      </c>
      <c r="C8" s="9" t="s">
        <v>17</v>
      </c>
      <c r="D8" s="10">
        <v>469.7</v>
      </c>
      <c r="E8" s="10">
        <v>396</v>
      </c>
      <c r="F8" s="10">
        <v>331.5</v>
      </c>
      <c r="G8" s="10">
        <v>232</v>
      </c>
      <c r="H8" s="10">
        <v>158.2</v>
      </c>
      <c r="I8" s="11">
        <v>66.2</v>
      </c>
      <c r="K8" s="63">
        <v>25</v>
      </c>
      <c r="L8" s="9" t="s">
        <v>17</v>
      </c>
      <c r="M8" s="10">
        <v>459.7</v>
      </c>
      <c r="N8" s="10">
        <v>389.4</v>
      </c>
      <c r="O8" s="10">
        <v>327.1</v>
      </c>
      <c r="P8" s="10">
        <v>228.3</v>
      </c>
      <c r="Q8" s="10">
        <v>156</v>
      </c>
      <c r="R8" s="11">
        <v>65</v>
      </c>
    </row>
    <row r="9" spans="1:18" s="5" customFormat="1" ht="12.75" hidden="1">
      <c r="A9" s="2"/>
      <c r="B9" s="64"/>
      <c r="C9" s="9" t="s">
        <v>18</v>
      </c>
      <c r="D9" s="10">
        <v>129.7513812154696</v>
      </c>
      <c r="E9" s="10">
        <v>101.79948586118252</v>
      </c>
      <c r="F9" s="10">
        <v>81.85185185185186</v>
      </c>
      <c r="G9" s="10">
        <v>58.1453634085213</v>
      </c>
      <c r="H9" s="12">
        <v>39.45137157107232</v>
      </c>
      <c r="I9" s="13">
        <v>17.150259067357513</v>
      </c>
      <c r="K9" s="64"/>
      <c r="L9" s="9" t="s">
        <v>18</v>
      </c>
      <c r="M9" s="10">
        <v>132.098</v>
      </c>
      <c r="N9" s="10">
        <v>101.937</v>
      </c>
      <c r="O9" s="10">
        <v>80.9653</v>
      </c>
      <c r="P9" s="10">
        <v>57.7975</v>
      </c>
      <c r="Q9" s="12">
        <v>38.9027</v>
      </c>
      <c r="R9" s="13">
        <v>17.1504</v>
      </c>
    </row>
    <row r="10" spans="1:18" s="5" customFormat="1" ht="12.75" hidden="1">
      <c r="A10" s="2"/>
      <c r="B10" s="63">
        <v>20</v>
      </c>
      <c r="C10" s="9" t="s">
        <v>17</v>
      </c>
      <c r="D10" s="10">
        <v>493.6</v>
      </c>
      <c r="E10" s="10">
        <v>415.6</v>
      </c>
      <c r="F10" s="10">
        <v>348.1</v>
      </c>
      <c r="G10" s="10">
        <v>244.5</v>
      </c>
      <c r="H10" s="10">
        <v>166.6</v>
      </c>
      <c r="I10" s="11">
        <v>69.7</v>
      </c>
      <c r="K10" s="63">
        <v>20</v>
      </c>
      <c r="L10" s="9" t="s">
        <v>17</v>
      </c>
      <c r="M10" s="10">
        <v>484</v>
      </c>
      <c r="N10" s="10">
        <v>409.2</v>
      </c>
      <c r="O10" s="10">
        <v>343.8</v>
      </c>
      <c r="P10" s="10">
        <v>240.8</v>
      </c>
      <c r="Q10" s="10">
        <v>164.4</v>
      </c>
      <c r="R10" s="11">
        <v>68.6</v>
      </c>
    </row>
    <row r="11" spans="1:18" s="5" customFormat="1" ht="13.5" hidden="1" thickBot="1">
      <c r="A11" s="2"/>
      <c r="B11" s="65"/>
      <c r="C11" s="16" t="s">
        <v>18</v>
      </c>
      <c r="D11" s="17">
        <v>119.22705314009663</v>
      </c>
      <c r="E11" s="17">
        <v>93.81489841986458</v>
      </c>
      <c r="F11" s="17">
        <v>75.67391304347827</v>
      </c>
      <c r="G11" s="17">
        <v>53.73626373626374</v>
      </c>
      <c r="H11" s="18">
        <v>36.45514223194748</v>
      </c>
      <c r="I11" s="19">
        <v>15.76923076923077</v>
      </c>
      <c r="K11" s="65"/>
      <c r="L11" s="16" t="s">
        <v>18</v>
      </c>
      <c r="M11" s="17">
        <v>120.698</v>
      </c>
      <c r="N11" s="17">
        <v>93.6384</v>
      </c>
      <c r="O11" s="17">
        <v>74.577</v>
      </c>
      <c r="P11" s="17">
        <v>53.2743</v>
      </c>
      <c r="Q11" s="18">
        <v>35.8952</v>
      </c>
      <c r="R11" s="19">
        <v>15.7701</v>
      </c>
    </row>
    <row r="12" spans="1:17" s="5" customFormat="1" ht="12.75" hidden="1">
      <c r="A12" s="2"/>
      <c r="B12" s="66" t="s">
        <v>1</v>
      </c>
      <c r="C12" s="67"/>
      <c r="D12" s="14">
        <v>1</v>
      </c>
      <c r="E12" s="14">
        <v>0.75</v>
      </c>
      <c r="F12" s="14">
        <v>0.5</v>
      </c>
      <c r="G12" s="14">
        <v>0.25</v>
      </c>
      <c r="H12" s="23"/>
      <c r="K12" s="66" t="s">
        <v>1</v>
      </c>
      <c r="L12" s="67"/>
      <c r="M12" s="14">
        <v>1</v>
      </c>
      <c r="N12" s="14">
        <v>0.75</v>
      </c>
      <c r="O12" s="14">
        <v>0.5</v>
      </c>
      <c r="P12" s="14">
        <v>0.25</v>
      </c>
      <c r="Q12" s="23"/>
    </row>
    <row r="13" spans="1:17" s="5" customFormat="1" ht="13.5" hidden="1" thickBot="1">
      <c r="A13" s="2"/>
      <c r="B13" s="68"/>
      <c r="C13" s="69"/>
      <c r="D13" s="15">
        <v>2.69</v>
      </c>
      <c r="E13" s="15">
        <v>3.5298561291262964</v>
      </c>
      <c r="F13" s="15">
        <v>3.9946659980054426</v>
      </c>
      <c r="G13" s="15">
        <v>4.504778566720241</v>
      </c>
      <c r="H13" s="24"/>
      <c r="K13" s="68"/>
      <c r="L13" s="69"/>
      <c r="M13" s="15">
        <v>2.5700021432443676</v>
      </c>
      <c r="N13" s="15">
        <v>3.497847326504563</v>
      </c>
      <c r="O13" s="15">
        <v>3.9653542819745993</v>
      </c>
      <c r="P13" s="15">
        <v>4.476123427456151</v>
      </c>
      <c r="Q13" s="24"/>
    </row>
    <row r="14" spans="1:17" ht="12.75" hidden="1">
      <c r="A14" s="1"/>
      <c r="B14" s="1"/>
      <c r="C14" s="1"/>
      <c r="D14" s="3"/>
      <c r="E14" s="3"/>
      <c r="F14" s="4"/>
      <c r="G14" s="4"/>
      <c r="H14" s="4"/>
      <c r="K14" s="2"/>
      <c r="L14" s="2"/>
      <c r="M14" s="35"/>
      <c r="N14" s="35"/>
      <c r="O14" s="36"/>
      <c r="P14" s="36"/>
      <c r="Q14" s="36"/>
    </row>
    <row r="15" spans="1:17" ht="12.75" hidden="1">
      <c r="A15" s="1"/>
      <c r="B15" s="70" t="s">
        <v>10</v>
      </c>
      <c r="C15" s="70"/>
      <c r="D15" s="70"/>
      <c r="E15" s="70"/>
      <c r="F15" s="70"/>
      <c r="G15" s="70"/>
      <c r="H15" s="70"/>
      <c r="K15" s="83" t="s">
        <v>10</v>
      </c>
      <c r="L15" s="83"/>
      <c r="M15" s="83"/>
      <c r="N15" s="83"/>
      <c r="O15" s="83"/>
      <c r="P15" s="83"/>
      <c r="Q15" s="83"/>
    </row>
    <row r="16" spans="1:17" ht="16.5" thickBot="1">
      <c r="A16" s="1"/>
      <c r="B16" s="71" t="str">
        <f ca="1">MID(CELL("filename",A1),FIND("]",CELL("filename",A1))+1,255)</f>
        <v>YLAA0435SE</v>
      </c>
      <c r="C16" s="71"/>
      <c r="D16" s="71"/>
      <c r="E16" s="71"/>
      <c r="F16" s="71"/>
      <c r="G16" s="71"/>
      <c r="H16" s="71"/>
      <c r="K16" s="84" t="str">
        <f ca="1">MID(CELL("filename",J1),FIND("]",CELL("filename",J1))+1,255)&amp;"-LS"</f>
        <v>YLAA0435SE-LS</v>
      </c>
      <c r="L16" s="84"/>
      <c r="M16" s="84"/>
      <c r="N16" s="84"/>
      <c r="O16" s="84"/>
      <c r="P16" s="84"/>
      <c r="Q16" s="84"/>
    </row>
    <row r="17" spans="1:18" ht="12.75">
      <c r="A17" s="1"/>
      <c r="B17" s="6" t="s">
        <v>8</v>
      </c>
      <c r="C17" s="7"/>
      <c r="D17" s="21" t="s">
        <v>2</v>
      </c>
      <c r="E17" s="21" t="s">
        <v>3</v>
      </c>
      <c r="F17" s="21" t="s">
        <v>4</v>
      </c>
      <c r="G17" s="21" t="s">
        <v>5</v>
      </c>
      <c r="H17" s="21" t="s">
        <v>6</v>
      </c>
      <c r="I17" s="22" t="s">
        <v>7</v>
      </c>
      <c r="K17" s="6" t="s">
        <v>8</v>
      </c>
      <c r="L17" s="7"/>
      <c r="M17" s="21" t="s">
        <v>2</v>
      </c>
      <c r="N17" s="21" t="s">
        <v>3</v>
      </c>
      <c r="O17" s="21" t="s">
        <v>4</v>
      </c>
      <c r="P17" s="21" t="s">
        <v>5</v>
      </c>
      <c r="Q17" s="21" t="s">
        <v>6</v>
      </c>
      <c r="R17" s="22" t="s">
        <v>7</v>
      </c>
    </row>
    <row r="18" spans="1:18" ht="12.75">
      <c r="A18" s="1"/>
      <c r="B18" s="63">
        <v>35</v>
      </c>
      <c r="C18" s="9" t="s">
        <v>17</v>
      </c>
      <c r="D18" s="10">
        <f aca="true" t="shared" si="0" ref="D18:I18">ROUND(D4,3-(1+INT(LOG10(ABS(D4)))))</f>
        <v>418</v>
      </c>
      <c r="E18" s="10">
        <f t="shared" si="0"/>
        <v>353</v>
      </c>
      <c r="F18" s="10">
        <f t="shared" si="0"/>
        <v>295</v>
      </c>
      <c r="G18" s="10">
        <f t="shared" si="0"/>
        <v>205</v>
      </c>
      <c r="H18" s="10">
        <f t="shared" si="0"/>
        <v>141</v>
      </c>
      <c r="I18" s="11">
        <f t="shared" si="0"/>
        <v>58.6</v>
      </c>
      <c r="K18" s="63">
        <v>35</v>
      </c>
      <c r="L18" s="9" t="s">
        <v>17</v>
      </c>
      <c r="M18" s="10">
        <f aca="true" t="shared" si="1" ref="M18:R18">ROUND(M4,3-(1+INT(LOG10(ABS(M4)))))</f>
        <v>408</v>
      </c>
      <c r="N18" s="10">
        <f t="shared" si="1"/>
        <v>346</v>
      </c>
      <c r="O18" s="10">
        <f t="shared" si="1"/>
        <v>290</v>
      </c>
      <c r="P18" s="10">
        <f t="shared" si="1"/>
        <v>201</v>
      </c>
      <c r="Q18" s="10">
        <f t="shared" si="1"/>
        <v>138</v>
      </c>
      <c r="R18" s="11">
        <f t="shared" si="1"/>
        <v>57.4</v>
      </c>
    </row>
    <row r="19" spans="1:18" ht="12.75">
      <c r="A19" s="1"/>
      <c r="B19" s="64"/>
      <c r="C19" s="9" t="s">
        <v>18</v>
      </c>
      <c r="D19" s="10">
        <f aca="true" t="shared" si="2" ref="D19:G25">ROUND(D5,3-(1+INT(LOG10(ABS(D5)))))</f>
        <v>156</v>
      </c>
      <c r="E19" s="10">
        <f t="shared" si="2"/>
        <v>121</v>
      </c>
      <c r="F19" s="10">
        <f t="shared" si="2"/>
        <v>97.1</v>
      </c>
      <c r="G19" s="10">
        <f t="shared" si="2"/>
        <v>68.8</v>
      </c>
      <c r="H19" s="10">
        <f aca="true" t="shared" si="3" ref="H19:I25">ROUND(H5,3-(1+INT(LOG10(ABS(H5)))))</f>
        <v>46.5</v>
      </c>
      <c r="I19" s="11">
        <f t="shared" si="3"/>
        <v>20.3</v>
      </c>
      <c r="K19" s="64"/>
      <c r="L19" s="9" t="s">
        <v>18</v>
      </c>
      <c r="M19" s="10">
        <f aca="true" t="shared" si="4" ref="M19:R19">ROUND(M5,3-(1+INT(LOG10(ABS(M5)))))</f>
        <v>159</v>
      </c>
      <c r="N19" s="10">
        <f t="shared" si="4"/>
        <v>122</v>
      </c>
      <c r="O19" s="10">
        <f t="shared" si="4"/>
        <v>96.5</v>
      </c>
      <c r="P19" s="10">
        <f t="shared" si="4"/>
        <v>68.7</v>
      </c>
      <c r="Q19" s="10">
        <f t="shared" si="4"/>
        <v>46.2</v>
      </c>
      <c r="R19" s="11">
        <f t="shared" si="4"/>
        <v>20.5</v>
      </c>
    </row>
    <row r="20" spans="1:18" ht="12.75">
      <c r="A20" s="1"/>
      <c r="B20" s="63">
        <v>30</v>
      </c>
      <c r="C20" s="9" t="s">
        <v>17</v>
      </c>
      <c r="D20" s="10">
        <f t="shared" si="2"/>
        <v>445</v>
      </c>
      <c r="E20" s="10">
        <f t="shared" si="2"/>
        <v>375</v>
      </c>
      <c r="F20" s="10">
        <f t="shared" si="2"/>
        <v>314</v>
      </c>
      <c r="G20" s="10">
        <f t="shared" si="2"/>
        <v>219</v>
      </c>
      <c r="H20" s="10">
        <f t="shared" si="3"/>
        <v>150</v>
      </c>
      <c r="I20" s="11">
        <f t="shared" si="3"/>
        <v>62.5</v>
      </c>
      <c r="K20" s="63">
        <v>30</v>
      </c>
      <c r="L20" s="9" t="s">
        <v>17</v>
      </c>
      <c r="M20" s="10">
        <f aca="true" t="shared" si="5" ref="M20:R20">ROUND(M6,3-(1+INT(LOG10(ABS(M6)))))</f>
        <v>435</v>
      </c>
      <c r="N20" s="10">
        <f t="shared" si="5"/>
        <v>368</v>
      </c>
      <c r="O20" s="10">
        <f t="shared" si="5"/>
        <v>309</v>
      </c>
      <c r="P20" s="10">
        <f t="shared" si="5"/>
        <v>215</v>
      </c>
      <c r="Q20" s="10">
        <f t="shared" si="5"/>
        <v>147</v>
      </c>
      <c r="R20" s="11">
        <f t="shared" si="5"/>
        <v>62.4</v>
      </c>
    </row>
    <row r="21" spans="1:18" ht="12.75">
      <c r="A21" s="1"/>
      <c r="B21" s="64"/>
      <c r="C21" s="9" t="s">
        <v>18</v>
      </c>
      <c r="D21" s="10">
        <f t="shared" si="2"/>
        <v>142</v>
      </c>
      <c r="E21" s="10">
        <f t="shared" si="2"/>
        <v>111</v>
      </c>
      <c r="F21" s="10">
        <f t="shared" si="2"/>
        <v>89</v>
      </c>
      <c r="G21" s="10">
        <f t="shared" si="2"/>
        <v>63.2</v>
      </c>
      <c r="H21" s="12">
        <f t="shared" si="3"/>
        <v>42.7</v>
      </c>
      <c r="I21" s="13">
        <f t="shared" si="3"/>
        <v>18.7</v>
      </c>
      <c r="K21" s="64"/>
      <c r="L21" s="9" t="s">
        <v>18</v>
      </c>
      <c r="M21" s="10">
        <f aca="true" t="shared" si="6" ref="M21:R21">ROUND(M7,3-(1+INT(LOG10(ABS(M7)))))</f>
        <v>144</v>
      </c>
      <c r="N21" s="10">
        <f t="shared" si="6"/>
        <v>112</v>
      </c>
      <c r="O21" s="10">
        <f t="shared" si="6"/>
        <v>88.4</v>
      </c>
      <c r="P21" s="10">
        <f t="shared" si="6"/>
        <v>62.9</v>
      </c>
      <c r="Q21" s="12">
        <f t="shared" si="6"/>
        <v>42.4</v>
      </c>
      <c r="R21" s="13">
        <f t="shared" si="6"/>
        <v>18.9</v>
      </c>
    </row>
    <row r="22" spans="2:18" ht="12.75">
      <c r="B22" s="63">
        <v>25</v>
      </c>
      <c r="C22" s="9" t="s">
        <v>17</v>
      </c>
      <c r="D22" s="10">
        <f t="shared" si="2"/>
        <v>470</v>
      </c>
      <c r="E22" s="10">
        <f t="shared" si="2"/>
        <v>396</v>
      </c>
      <c r="F22" s="10">
        <f t="shared" si="2"/>
        <v>332</v>
      </c>
      <c r="G22" s="10">
        <f t="shared" si="2"/>
        <v>232</v>
      </c>
      <c r="H22" s="10">
        <f t="shared" si="3"/>
        <v>158</v>
      </c>
      <c r="I22" s="11">
        <f t="shared" si="3"/>
        <v>66.2</v>
      </c>
      <c r="K22" s="63">
        <v>25</v>
      </c>
      <c r="L22" s="9" t="s">
        <v>17</v>
      </c>
      <c r="M22" s="10">
        <f aca="true" t="shared" si="7" ref="M22:R22">ROUND(M8,3-(1+INT(LOG10(ABS(M8)))))</f>
        <v>460</v>
      </c>
      <c r="N22" s="10">
        <f t="shared" si="7"/>
        <v>389</v>
      </c>
      <c r="O22" s="10">
        <f t="shared" si="7"/>
        <v>327</v>
      </c>
      <c r="P22" s="10">
        <f t="shared" si="7"/>
        <v>228</v>
      </c>
      <c r="Q22" s="10">
        <f t="shared" si="7"/>
        <v>156</v>
      </c>
      <c r="R22" s="11">
        <f t="shared" si="7"/>
        <v>65</v>
      </c>
    </row>
    <row r="23" spans="2:18" ht="12.75">
      <c r="B23" s="64"/>
      <c r="C23" s="9" t="s">
        <v>18</v>
      </c>
      <c r="D23" s="10">
        <f t="shared" si="2"/>
        <v>130</v>
      </c>
      <c r="E23" s="10">
        <f t="shared" si="2"/>
        <v>102</v>
      </c>
      <c r="F23" s="10">
        <f t="shared" si="2"/>
        <v>81.9</v>
      </c>
      <c r="G23" s="10">
        <f t="shared" si="2"/>
        <v>58.1</v>
      </c>
      <c r="H23" s="12">
        <f t="shared" si="3"/>
        <v>39.5</v>
      </c>
      <c r="I23" s="13">
        <f t="shared" si="3"/>
        <v>17.2</v>
      </c>
      <c r="K23" s="64"/>
      <c r="L23" s="9" t="s">
        <v>18</v>
      </c>
      <c r="M23" s="10">
        <f aca="true" t="shared" si="8" ref="M23:R23">ROUND(M9,3-(1+INT(LOG10(ABS(M9)))))</f>
        <v>132</v>
      </c>
      <c r="N23" s="10">
        <f t="shared" si="8"/>
        <v>102</v>
      </c>
      <c r="O23" s="10">
        <f t="shared" si="8"/>
        <v>81</v>
      </c>
      <c r="P23" s="10">
        <f t="shared" si="8"/>
        <v>57.8</v>
      </c>
      <c r="Q23" s="12">
        <f t="shared" si="8"/>
        <v>38.9</v>
      </c>
      <c r="R23" s="13">
        <f t="shared" si="8"/>
        <v>17.2</v>
      </c>
    </row>
    <row r="24" spans="2:18" ht="12.75">
      <c r="B24" s="63">
        <v>20</v>
      </c>
      <c r="C24" s="9" t="s">
        <v>17</v>
      </c>
      <c r="D24" s="10">
        <f t="shared" si="2"/>
        <v>494</v>
      </c>
      <c r="E24" s="10">
        <f t="shared" si="2"/>
        <v>416</v>
      </c>
      <c r="F24" s="10">
        <f t="shared" si="2"/>
        <v>348</v>
      </c>
      <c r="G24" s="10">
        <f t="shared" si="2"/>
        <v>245</v>
      </c>
      <c r="H24" s="10">
        <f t="shared" si="3"/>
        <v>167</v>
      </c>
      <c r="I24" s="11">
        <f t="shared" si="3"/>
        <v>69.7</v>
      </c>
      <c r="K24" s="63">
        <v>20</v>
      </c>
      <c r="L24" s="9" t="s">
        <v>17</v>
      </c>
      <c r="M24" s="10">
        <f aca="true" t="shared" si="9" ref="M24:R24">ROUND(M10,3-(1+INT(LOG10(ABS(M10)))))</f>
        <v>484</v>
      </c>
      <c r="N24" s="10">
        <f t="shared" si="9"/>
        <v>409</v>
      </c>
      <c r="O24" s="10">
        <f t="shared" si="9"/>
        <v>344</v>
      </c>
      <c r="P24" s="10">
        <f t="shared" si="9"/>
        <v>241</v>
      </c>
      <c r="Q24" s="10">
        <f t="shared" si="9"/>
        <v>164</v>
      </c>
      <c r="R24" s="11">
        <f t="shared" si="9"/>
        <v>68.6</v>
      </c>
    </row>
    <row r="25" spans="2:18" ht="13.5" thickBot="1">
      <c r="B25" s="65"/>
      <c r="C25" s="16" t="s">
        <v>18</v>
      </c>
      <c r="D25" s="17">
        <f t="shared" si="2"/>
        <v>119</v>
      </c>
      <c r="E25" s="17">
        <f t="shared" si="2"/>
        <v>93.8</v>
      </c>
      <c r="F25" s="17">
        <f t="shared" si="2"/>
        <v>75.7</v>
      </c>
      <c r="G25" s="17">
        <f t="shared" si="2"/>
        <v>53.7</v>
      </c>
      <c r="H25" s="18">
        <f t="shared" si="3"/>
        <v>36.5</v>
      </c>
      <c r="I25" s="19">
        <f t="shared" si="3"/>
        <v>15.8</v>
      </c>
      <c r="K25" s="65"/>
      <c r="L25" s="16" t="s">
        <v>18</v>
      </c>
      <c r="M25" s="17">
        <f aca="true" t="shared" si="10" ref="M25:R25">ROUND(M11,3-(1+INT(LOG10(ABS(M11)))))</f>
        <v>121</v>
      </c>
      <c r="N25" s="17">
        <f t="shared" si="10"/>
        <v>93.6</v>
      </c>
      <c r="O25" s="17">
        <f t="shared" si="10"/>
        <v>74.6</v>
      </c>
      <c r="P25" s="17">
        <f t="shared" si="10"/>
        <v>53.3</v>
      </c>
      <c r="Q25" s="18">
        <f t="shared" si="10"/>
        <v>35.9</v>
      </c>
      <c r="R25" s="19">
        <f t="shared" si="10"/>
        <v>15.8</v>
      </c>
    </row>
    <row r="26" spans="2:18" ht="12.75">
      <c r="B26" s="74" t="s">
        <v>1</v>
      </c>
      <c r="C26" s="75"/>
      <c r="D26" s="30">
        <v>1</v>
      </c>
      <c r="E26" s="30">
        <v>0.75</v>
      </c>
      <c r="F26" s="30">
        <v>0.5</v>
      </c>
      <c r="G26" s="31">
        <v>0.25</v>
      </c>
      <c r="H26" s="28"/>
      <c r="I26" s="27"/>
      <c r="K26" s="74" t="s">
        <v>1</v>
      </c>
      <c r="L26" s="75"/>
      <c r="M26" s="30">
        <v>1</v>
      </c>
      <c r="N26" s="30">
        <v>0.75</v>
      </c>
      <c r="O26" s="30">
        <v>0.5</v>
      </c>
      <c r="P26" s="31">
        <v>0.25</v>
      </c>
      <c r="Q26" s="28"/>
      <c r="R26" s="37"/>
    </row>
    <row r="27" spans="2:17" ht="13.5" thickBot="1">
      <c r="B27" s="76"/>
      <c r="C27" s="77"/>
      <c r="D27" s="15">
        <f>D13</f>
        <v>2.69</v>
      </c>
      <c r="E27" s="15">
        <f>E13</f>
        <v>3.5298561291262964</v>
      </c>
      <c r="F27" s="15">
        <f>F13</f>
        <v>3.9946659980054426</v>
      </c>
      <c r="G27" s="32">
        <f>G13</f>
        <v>4.504778566720241</v>
      </c>
      <c r="H27" s="29"/>
      <c r="K27" s="76"/>
      <c r="L27" s="77"/>
      <c r="M27" s="15">
        <f>M13</f>
        <v>2.5700021432443676</v>
      </c>
      <c r="N27" s="15">
        <f>N13</f>
        <v>3.497847326504563</v>
      </c>
      <c r="O27" s="15">
        <f>O13</f>
        <v>3.9653542819745993</v>
      </c>
      <c r="P27" s="32">
        <f>P13</f>
        <v>4.476123427456151</v>
      </c>
      <c r="Q27" s="29"/>
    </row>
    <row r="28" spans="2:13" ht="12.75">
      <c r="B28" s="74" t="s">
        <v>0</v>
      </c>
      <c r="C28" s="75"/>
      <c r="D28" s="72">
        <f>D27*0.03+E27*0.33+F27*0.41+G27*0.23</f>
        <v>3.919464652139565</v>
      </c>
      <c r="K28" s="74" t="s">
        <v>0</v>
      </c>
      <c r="L28" s="75"/>
      <c r="M28" s="78">
        <f>M27*0.03+N27*0.33+O27*0.41+P27*0.23</f>
        <v>3.8866933259683374</v>
      </c>
    </row>
    <row r="29" spans="2:13" ht="13.5" thickBot="1">
      <c r="B29" s="76"/>
      <c r="C29" s="77"/>
      <c r="D29" s="73"/>
      <c r="K29" s="76"/>
      <c r="L29" s="77"/>
      <c r="M29" s="79"/>
    </row>
    <row r="33" ht="12.75">
      <c r="A33" s="54" t="s">
        <v>24</v>
      </c>
    </row>
  </sheetData>
  <sheetProtection/>
  <mergeCells count="30">
    <mergeCell ref="K28:L29"/>
    <mergeCell ref="M28:M29"/>
    <mergeCell ref="K16:Q16"/>
    <mergeCell ref="K18:K19"/>
    <mergeCell ref="K20:K21"/>
    <mergeCell ref="K22:K23"/>
    <mergeCell ref="K24:K25"/>
    <mergeCell ref="K26:L27"/>
    <mergeCell ref="B26:C27"/>
    <mergeCell ref="B28:C29"/>
    <mergeCell ref="D28:D29"/>
    <mergeCell ref="K2:Q2"/>
    <mergeCell ref="K4:K5"/>
    <mergeCell ref="K6:K7"/>
    <mergeCell ref="K8:K9"/>
    <mergeCell ref="K10:K11"/>
    <mergeCell ref="K12:L13"/>
    <mergeCell ref="K15:Q15"/>
    <mergeCell ref="B15:H15"/>
    <mergeCell ref="B16:H16"/>
    <mergeCell ref="B18:B19"/>
    <mergeCell ref="B20:B21"/>
    <mergeCell ref="B22:B23"/>
    <mergeCell ref="B24:B25"/>
    <mergeCell ref="B2:H2"/>
    <mergeCell ref="B4:B5"/>
    <mergeCell ref="B6:B7"/>
    <mergeCell ref="B8:B9"/>
    <mergeCell ref="B10:B11"/>
    <mergeCell ref="B12:C13"/>
  </mergeCells>
  <hyperlinks>
    <hyperlink ref="A33" location="Summary!A1" display="Back to Summary Pag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cbeliav</cp:lastModifiedBy>
  <dcterms:created xsi:type="dcterms:W3CDTF">1996-10-14T23:33:28Z</dcterms:created>
  <dcterms:modified xsi:type="dcterms:W3CDTF">2011-04-15T05:43:53Z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